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1030_60c02060dbc4d" sheetId="1" r:id="rId1"/>
  </sheets>
  <definedNames>
    <definedName name="_xlnm._FilterDatabase" localSheetId="0" hidden="1">'1030_60c02060dbc4d'!$A$3:$K$3</definedName>
    <definedName name="_xlnm.Print_Titles" localSheetId="0">'1030_60c02060dbc4d'!$2:$3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<sst xmlns="http://schemas.openxmlformats.org/spreadsheetml/2006/main" count="90" uniqueCount="66">
  <si>
    <t>附件：</t>
  </si>
  <si>
    <t xml:space="preserve"> 2025年如皋市融媒体中心和应急指挥服务中心公开招聘工作人员拟聘用人员名单</t>
  </si>
  <si>
    <t>序号</t>
  </si>
  <si>
    <t>招聘单位</t>
  </si>
  <si>
    <t>报考岗位</t>
  </si>
  <si>
    <t>姓名</t>
  </si>
  <si>
    <t>工作单位</t>
  </si>
  <si>
    <t>学历</t>
  </si>
  <si>
    <t>专业</t>
  </si>
  <si>
    <t>毕业院校</t>
  </si>
  <si>
    <t>准考证号</t>
  </si>
  <si>
    <t>笔试成绩</t>
  </si>
  <si>
    <t>实操成绩</t>
  </si>
  <si>
    <t>面试成绩</t>
  </si>
  <si>
    <t>总成绩</t>
  </si>
  <si>
    <t>岗位内排名</t>
  </si>
  <si>
    <t>备注</t>
  </si>
  <si>
    <t>1</t>
  </si>
  <si>
    <t>如皋市应急指挥服务中心</t>
  </si>
  <si>
    <t>01_职员</t>
  </si>
  <si>
    <t>吴姝慧</t>
  </si>
  <si>
    <t>无</t>
  </si>
  <si>
    <t>本科</t>
  </si>
  <si>
    <t>法学</t>
  </si>
  <si>
    <t>华东师范大学</t>
  </si>
  <si>
    <t>2</t>
  </si>
  <si>
    <t>02_助理工程师</t>
  </si>
  <si>
    <t>陆江瑜</t>
  </si>
  <si>
    <t>数据科学与大数据技术</t>
  </si>
  <si>
    <t>南京邮电大学</t>
  </si>
  <si>
    <t>3</t>
  </si>
  <si>
    <t>03_助理工程师</t>
  </si>
  <si>
    <t>姜伟华</t>
  </si>
  <si>
    <t>研究生</t>
  </si>
  <si>
    <t>化学工程</t>
  </si>
  <si>
    <t>常州大学</t>
  </si>
  <si>
    <t>4</t>
  </si>
  <si>
    <t>04_助理工程师</t>
  </si>
  <si>
    <t>赵宇婷</t>
  </si>
  <si>
    <t>上海晋荆科技信息工程有限公司</t>
  </si>
  <si>
    <t>材料与化工</t>
  </si>
  <si>
    <t>广州大学</t>
  </si>
  <si>
    <t>5</t>
  </si>
  <si>
    <t>如皋市融媒体中心</t>
  </si>
  <si>
    <t>05_编辑</t>
  </si>
  <si>
    <t>石樱</t>
  </si>
  <si>
    <t>6</t>
  </si>
  <si>
    <t>06_助理编辑</t>
  </si>
  <si>
    <t>陈薛如</t>
  </si>
  <si>
    <t>7</t>
  </si>
  <si>
    <t>07_助理编辑</t>
  </si>
  <si>
    <t>沈周毅</t>
  </si>
  <si>
    <t>8</t>
  </si>
  <si>
    <t>08_助理编辑</t>
  </si>
  <si>
    <t>王杨鹭</t>
  </si>
  <si>
    <t>9</t>
  </si>
  <si>
    <t>09_助理工程师</t>
  </si>
  <si>
    <t>张冬冬</t>
  </si>
  <si>
    <t>51116092727</t>
  </si>
  <si>
    <t>10</t>
  </si>
  <si>
    <t>10_助理会计师</t>
  </si>
  <si>
    <t>卢镇</t>
  </si>
  <si>
    <t>51116102207</t>
  </si>
  <si>
    <t>11</t>
  </si>
  <si>
    <t>11_助理记者</t>
  </si>
  <si>
    <t>邱宇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</si>
</sst>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1">
    <font>
      <sz val="11"/>
      <color theme="1"/>
      <name val="宋体"/>
      <charset val="134"/>
      <scheme val="minor"/>
    </font>
    <font>
      <sz val="12"/>
      <color indexed="8"/>
      <name val="宋体"/>
      <charset val="134"/>
    </font>
    <font>
      <sz val="10"/>
      <color indexed="8"/>
      <name val="宋体"/>
      <charset val="134"/>
    </font>
    <font>
      <sz val="14"/>
      <color indexed="8"/>
      <name val="宋体"/>
      <charset val="134"/>
    </font>
    <font>
      <b/>
      <sz val="9"/>
      <name val="仿宋"/>
      <charset val="134"/>
    </font>
    <font>
      <b/>
      <sz val="9"/>
      <color indexed="8"/>
      <name val="宋体"/>
      <charset val="134"/>
    </font>
    <font>
      <b/>
      <sz val="9"/>
      <color theme="1"/>
      <name val="宋体"/>
      <charset val="134"/>
    </font>
    <font>
      <sz val="9"/>
      <name val="仿宋"/>
      <charset val="134"/>
    </font>
    <font>
      <sz val="9"/>
      <color rgb="FF000000"/>
      <name val="宋体"/>
      <charset val="134"/>
    </font>
    <font>
      <sz val="9"/>
      <color theme="1"/>
      <name val="宋体"/>
      <charset val="134"/>
    </font>
    <font>
      <sz val="9"/>
      <color theme="1"/>
      <name val="宋体"/>
      <charset val="134"/>
      <scheme val="minor"/>
    </font>
    <font>
      <sz val="9"/>
      <color indexed="8"/>
      <name val="宋体"/>
      <charset val="134"/>
    </font>
    <font>
      <u/>
      <sz val="11"/>
      <color rgb="FF0000FF"/>
      <name val="宋体"/>
      <charset val="0"/>
      <scheme val="minor"/>
    </font>
    <font>
      <u/>
      <sz val="11"/>
      <color rgb="FF800080"/>
      <name val="宋体"/>
      <charset val="0"/>
      <scheme val="minor"/>
    </font>
    <font>
      <sz val="11"/>
      <color indexed="8"/>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0" fillId="33"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0" fillId="0" borderId="0" xfId="0"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Border="1" applyAlignment="1">
      <alignment horizontal="center" vertical="center"/>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7" fontId="10"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Border="1" applyAlignment="1">
      <alignment vertical="center"/>
    </xf>
    <xf numFmtId="0" fontId="10" fillId="0" borderId="1" xfId="0" applyFont="1" applyFill="1" applyBorder="1" applyAlignment="1">
      <alignment horizontal="center" vertical="center" wrapText="1"/>
    </xf>
    <xf numFmtId="0" fontId="11"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tabSelected="1" workbookViewId="0">
      <selection activeCell="Q6" sqref="Q6"/>
    </sheetView>
  </sheetViews>
  <sheetFormatPr defaultColWidth="8.875" defaultRowHeight="15" customHeight="1"/>
  <cols>
    <col min="1" max="1" width="4.5" style="1" customWidth="1"/>
    <col min="2" max="2" width="13.25" style="1" customWidth="1"/>
    <col min="3" max="3" width="11.5" style="1" customWidth="1"/>
    <col min="4" max="4" width="7.375" style="1" customWidth="1"/>
    <col min="5" max="5" width="16.375" style="1" customWidth="1"/>
    <col min="6" max="6" width="5.875" style="1" customWidth="1"/>
    <col min="7" max="7" width="10.75" style="1" customWidth="1"/>
    <col min="8" max="8" width="10.5" style="1" customWidth="1"/>
    <col min="9" max="9" width="10.625" style="1" customWidth="1"/>
    <col min="10" max="10" width="9.625" style="1" customWidth="1"/>
    <col min="11" max="11" width="8.75" style="2" customWidth="1"/>
    <col min="12" max="12" width="7.625" style="2" customWidth="1"/>
    <col min="13" max="13" width="7.625" style="1" customWidth="1"/>
    <col min="14" max="14" width="9.875" style="1" customWidth="1"/>
    <col min="15" max="15" width="8.25" style="1" customWidth="1"/>
    <col min="16" max="16383" width="8.875" style="1"/>
  </cols>
  <sheetData>
    <row r="1" ht="27.75" customHeight="1" spans="1:15">
      <c r="A1" s="3" t="s">
        <v>0</v>
      </c>
      <c r="B1" s="3"/>
    </row>
    <row r="2" ht="34.15" customHeight="1" spans="1:15">
      <c r="A2" s="4" t="s">
        <v>1</v>
      </c>
      <c r="B2" s="4"/>
      <c r="C2" s="4"/>
      <c r="D2" s="4"/>
      <c r="E2" s="4"/>
      <c r="F2" s="4"/>
      <c r="G2" s="4"/>
      <c r="H2" s="4"/>
      <c r="I2" s="4"/>
      <c r="J2" s="4"/>
      <c r="K2" s="4"/>
      <c r="L2" s="4"/>
      <c r="M2" s="4"/>
      <c r="N2" s="5"/>
    </row>
    <row r="3" ht="43.5" customHeight="1" spans="1:15">
      <c r="A3" s="6" t="s">
        <v>2</v>
      </c>
      <c r="B3" s="7" t="s">
        <v>3</v>
      </c>
      <c r="C3" s="7" t="s">
        <v>4</v>
      </c>
      <c r="D3" s="7" t="s">
        <v>5</v>
      </c>
      <c r="E3" s="8" t="s">
        <v>6</v>
      </c>
      <c r="F3" s="8" t="s">
        <v>7</v>
      </c>
      <c r="G3" s="8" t="s">
        <v>8</v>
      </c>
      <c r="H3" s="8" t="s">
        <v>9</v>
      </c>
      <c r="I3" s="7" t="s">
        <v>10</v>
      </c>
      <c r="J3" s="7" t="s">
        <v>11</v>
      </c>
      <c r="K3" s="7" t="s">
        <v>12</v>
      </c>
      <c r="L3" s="7" t="s">
        <v>13</v>
      </c>
      <c r="M3" s="7" t="s">
        <v>14</v>
      </c>
      <c r="N3" s="7" t="s">
        <v>15</v>
      </c>
      <c r="O3" s="7" t="s">
        <v>16</v>
      </c>
    </row>
    <row r="4" ht="42.75" customHeight="1" spans="1:15">
      <c r="A4" s="9" t="s">
        <v>17</v>
      </c>
      <c r="B4" s="10" t="s">
        <v>18</v>
      </c>
      <c r="C4" s="11" t="s">
        <v>19</v>
      </c>
      <c r="D4" s="12" t="s">
        <v>20</v>
      </c>
      <c r="E4" s="13" t="s">
        <v>21</v>
      </c>
      <c r="F4" s="13" t="s">
        <v>22</v>
      </c>
      <c r="G4" s="14" t="s">
        <v>23</v>
      </c>
      <c r="H4" s="14" t="s">
        <v>24</v>
      </c>
      <c r="I4" s="12">
        <v>51116010115</v>
      </c>
      <c r="J4" s="12">
        <v>72.3</v>
      </c>
      <c r="K4" s="12"/>
      <c r="L4" s="12">
        <v>75</v>
      </c>
      <c r="M4" s="15">
        <f t="shared" ref="M4:M13" si="0">J4*0.5+L4*0.5</f>
        <v>73.65</v>
      </c>
      <c r="N4" s="12">
        <v>1</v>
      </c>
      <c r="O4" s="16"/>
    </row>
    <row r="5" ht="42.75" customHeight="1" spans="1:15">
      <c r="A5" s="9" t="s">
        <v>25</v>
      </c>
      <c r="B5" s="10" t="s">
        <v>18</v>
      </c>
      <c r="C5" s="11" t="s">
        <v>26</v>
      </c>
      <c r="D5" s="12" t="s">
        <v>27</v>
      </c>
      <c r="E5" s="13" t="s">
        <v>21</v>
      </c>
      <c r="F5" s="13" t="s">
        <v>22</v>
      </c>
      <c r="G5" s="14" t="s">
        <v>28</v>
      </c>
      <c r="H5" s="14" t="s">
        <v>29</v>
      </c>
      <c r="I5" s="12">
        <v>51116020509</v>
      </c>
      <c r="J5" s="12">
        <v>78</v>
      </c>
      <c r="K5" s="12"/>
      <c r="L5" s="12">
        <v>71.78</v>
      </c>
      <c r="M5" s="15">
        <f t="shared" si="0"/>
        <v>74.89</v>
      </c>
      <c r="N5" s="12">
        <v>1</v>
      </c>
      <c r="O5" s="17"/>
    </row>
    <row r="6" ht="42.75" customHeight="1" spans="1:15">
      <c r="A6" s="9" t="s">
        <v>30</v>
      </c>
      <c r="B6" s="10" t="s">
        <v>18</v>
      </c>
      <c r="C6" s="11" t="s">
        <v>31</v>
      </c>
      <c r="D6" s="12" t="s">
        <v>32</v>
      </c>
      <c r="E6" s="13" t="s">
        <v>21</v>
      </c>
      <c r="F6" s="13" t="s">
        <v>33</v>
      </c>
      <c r="G6" s="14" t="s">
        <v>34</v>
      </c>
      <c r="H6" s="14" t="s">
        <v>35</v>
      </c>
      <c r="I6" s="12">
        <v>51116030221</v>
      </c>
      <c r="J6" s="12">
        <v>74.1</v>
      </c>
      <c r="K6" s="12"/>
      <c r="L6" s="12">
        <v>76.66</v>
      </c>
      <c r="M6" s="15">
        <f t="shared" si="0"/>
        <v>75.38</v>
      </c>
      <c r="N6" s="12">
        <v>1</v>
      </c>
      <c r="O6" s="18"/>
    </row>
    <row r="7" ht="42.75" customHeight="1" spans="1:15">
      <c r="A7" s="9" t="s">
        <v>36</v>
      </c>
      <c r="B7" s="10" t="s">
        <v>18</v>
      </c>
      <c r="C7" s="11" t="s">
        <v>37</v>
      </c>
      <c r="D7" s="12" t="s">
        <v>38</v>
      </c>
      <c r="E7" s="13" t="s">
        <v>39</v>
      </c>
      <c r="F7" s="13" t="s">
        <v>33</v>
      </c>
      <c r="G7" s="14" t="s">
        <v>40</v>
      </c>
      <c r="H7" s="14" t="s">
        <v>41</v>
      </c>
      <c r="I7" s="12">
        <v>51116040718</v>
      </c>
      <c r="J7" s="12">
        <v>71.3</v>
      </c>
      <c r="K7" s="12"/>
      <c r="L7" s="12">
        <v>76.4</v>
      </c>
      <c r="M7" s="15">
        <f t="shared" si="0"/>
        <v>73.85</v>
      </c>
      <c r="N7" s="12">
        <v>1</v>
      </c>
      <c r="O7" s="17"/>
    </row>
    <row r="8" ht="42.75" customHeight="1" spans="1:15">
      <c r="A8" s="9" t="s">
        <v>42</v>
      </c>
      <c r="B8" s="10" t="s">
        <v>43</v>
      </c>
      <c r="C8" s="11" t="s">
        <v>44</v>
      </c>
      <c r="D8" s="12" t="s">
        <v>45</v>
      </c>
      <c r="E8" s="13" t="s">
        <v>43</v>
      </c>
      <c r="F8" s="13" t="s">
        <v>22</v>
      </c>
      <c r="G8" s="19" t="str">
        <f>"汉语言文学"</f>
        <v>汉语言文学</v>
      </c>
      <c r="H8" s="19" t="str">
        <f>"四川农业大学"</f>
        <v>四川农业大学</v>
      </c>
      <c r="I8" s="12">
        <v>51116051214</v>
      </c>
      <c r="J8" s="12">
        <v>79</v>
      </c>
      <c r="K8" s="12"/>
      <c r="L8" s="12">
        <v>74.14</v>
      </c>
      <c r="M8" s="15">
        <f t="shared" si="0"/>
        <v>76.57</v>
      </c>
      <c r="N8" s="12">
        <v>1</v>
      </c>
      <c r="O8" s="18"/>
    </row>
    <row r="9" ht="42.75" customHeight="1" spans="1:15">
      <c r="A9" s="9" t="s">
        <v>46</v>
      </c>
      <c r="B9" s="10" t="s">
        <v>43</v>
      </c>
      <c r="C9" s="11" t="s">
        <v>47</v>
      </c>
      <c r="D9" s="12" t="s">
        <v>48</v>
      </c>
      <c r="E9" s="19" t="str">
        <f>"湖州师范学院"</f>
        <v>湖州师范学院</v>
      </c>
      <c r="F9" s="13" t="s">
        <v>22</v>
      </c>
      <c r="G9" s="19" t="str">
        <f>"新闻学"</f>
        <v>新闻学</v>
      </c>
      <c r="H9" s="19" t="str">
        <f>"北京联合大学"</f>
        <v>北京联合大学</v>
      </c>
      <c r="I9" s="12">
        <v>51116061605</v>
      </c>
      <c r="J9" s="12">
        <v>79.6</v>
      </c>
      <c r="K9" s="12"/>
      <c r="L9" s="12">
        <v>77.58</v>
      </c>
      <c r="M9" s="15">
        <f t="shared" si="0"/>
        <v>78.59</v>
      </c>
      <c r="N9" s="12">
        <v>1</v>
      </c>
      <c r="O9" s="20"/>
    </row>
    <row r="10" ht="42.75" customHeight="1" spans="1:15">
      <c r="A10" s="9" t="s">
        <v>49</v>
      </c>
      <c r="B10" s="10" t="s">
        <v>43</v>
      </c>
      <c r="C10" s="11" t="s">
        <v>50</v>
      </c>
      <c r="D10" s="12" t="s">
        <v>51</v>
      </c>
      <c r="E10" s="14" t="s">
        <v>21</v>
      </c>
      <c r="F10" s="13" t="s">
        <v>22</v>
      </c>
      <c r="G10" s="21" t="str">
        <f>"影视摄影与制作"</f>
        <v>影视摄影与制作</v>
      </c>
      <c r="H10" s="19" t="str">
        <f>"南京艺术学院"</f>
        <v>南京艺术学院</v>
      </c>
      <c r="I10" s="12">
        <v>51116072028</v>
      </c>
      <c r="J10" s="12">
        <v>76.8</v>
      </c>
      <c r="K10" s="12"/>
      <c r="L10" s="12">
        <v>73.02</v>
      </c>
      <c r="M10" s="15">
        <f t="shared" si="0"/>
        <v>74.91</v>
      </c>
      <c r="N10" s="12">
        <v>1</v>
      </c>
      <c r="O10" s="20"/>
    </row>
    <row r="11" ht="42.75" customHeight="1" spans="1:15">
      <c r="A11" s="9" t="s">
        <v>52</v>
      </c>
      <c r="B11" s="10" t="s">
        <v>43</v>
      </c>
      <c r="C11" s="11" t="s">
        <v>53</v>
      </c>
      <c r="D11" s="12" t="s">
        <v>54</v>
      </c>
      <c r="E11" s="14" t="s">
        <v>21</v>
      </c>
      <c r="F11" s="13" t="s">
        <v>33</v>
      </c>
      <c r="G11" s="19" t="str">
        <f>"新闻传播学"</f>
        <v>新闻传播学</v>
      </c>
      <c r="H11" s="19" t="str">
        <f>"北京交通大学"</f>
        <v>北京交通大学</v>
      </c>
      <c r="I11" s="12">
        <v>51116081028</v>
      </c>
      <c r="J11" s="12">
        <v>83.5</v>
      </c>
      <c r="K11" s="12"/>
      <c r="L11" s="12">
        <v>73.42</v>
      </c>
      <c r="M11" s="15">
        <f t="shared" si="0"/>
        <v>78.46</v>
      </c>
      <c r="N11" s="12">
        <v>1</v>
      </c>
      <c r="O11" s="20"/>
    </row>
    <row r="12" ht="42.75" customHeight="1" spans="1:15">
      <c r="A12" s="9" t="s">
        <v>55</v>
      </c>
      <c r="B12" s="10" t="s">
        <v>43</v>
      </c>
      <c r="C12" s="11" t="s">
        <v>56</v>
      </c>
      <c r="D12" s="12" t="s">
        <v>57</v>
      </c>
      <c r="E12" s="21" t="str">
        <f>"江苏省广电无线传播有限责任公司"</f>
        <v>江苏省广电无线传播有限责任公司</v>
      </c>
      <c r="F12" s="13" t="s">
        <v>22</v>
      </c>
      <c r="G12" s="19" t="str">
        <f>"通信工程"</f>
        <v>通信工程</v>
      </c>
      <c r="H12" s="19" t="str">
        <f>"河海大学"</f>
        <v>河海大学</v>
      </c>
      <c r="I12" s="12" t="s">
        <v>58</v>
      </c>
      <c r="J12" s="12">
        <v>80.4</v>
      </c>
      <c r="K12" s="12"/>
      <c r="L12" s="12">
        <v>72.46</v>
      </c>
      <c r="M12" s="15">
        <f t="shared" si="0"/>
        <v>76.43</v>
      </c>
      <c r="N12" s="12">
        <v>1</v>
      </c>
      <c r="O12" s="17"/>
    </row>
    <row r="13" ht="42.75" customHeight="1" spans="1:15">
      <c r="A13" s="9" t="s">
        <v>59</v>
      </c>
      <c r="B13" s="10" t="s">
        <v>43</v>
      </c>
      <c r="C13" s="11" t="s">
        <v>60</v>
      </c>
      <c r="D13" s="12" t="s">
        <v>61</v>
      </c>
      <c r="E13" s="21" t="str">
        <f>"泰兴市城市投资发展集团有限公司"</f>
        <v>泰兴市城市投资发展集团有限公司</v>
      </c>
      <c r="F13" s="13" t="s">
        <v>22</v>
      </c>
      <c r="G13" s="19" t="str">
        <f>"会计"</f>
        <v>会计</v>
      </c>
      <c r="H13" s="19" t="str">
        <f>"南京财经大学"</f>
        <v>南京财经大学</v>
      </c>
      <c r="I13" s="12" t="s">
        <v>62</v>
      </c>
      <c r="J13" s="12">
        <v>98.8</v>
      </c>
      <c r="K13" s="12"/>
      <c r="L13" s="12">
        <v>72.3</v>
      </c>
      <c r="M13" s="15">
        <f t="shared" si="0"/>
        <v>85.55</v>
      </c>
      <c r="N13" s="12">
        <v>1</v>
      </c>
      <c r="O13" s="22"/>
    </row>
    <row r="14" ht="42.75" customHeight="1" spans="1:15">
      <c r="A14" s="9" t="s">
        <v>63</v>
      </c>
      <c r="B14" s="10" t="s">
        <v>43</v>
      </c>
      <c r="C14" s="11" t="s">
        <v>64</v>
      </c>
      <c r="D14" s="12" t="s">
        <v>65</v>
      </c>
      <c r="E14" s="13" t="s">
        <v>43</v>
      </c>
      <c r="F14" s="13" t="s">
        <v>22</v>
      </c>
      <c r="G14" s="19" t="str">
        <f>"摄影"</f>
        <v>摄影</v>
      </c>
      <c r="H14" s="19" t="str">
        <f>"南京艺术学院"</f>
        <v>南京艺术学院</v>
      </c>
      <c r="I14" s="12">
        <v>51116111612</v>
      </c>
      <c r="J14" s="12">
        <v>70.5</v>
      </c>
      <c r="K14" s="12">
        <v>84</v>
      </c>
      <c r="L14" s="12">
        <v>74.26</v>
      </c>
      <c r="M14" s="15">
        <f>J14*0.3+L14*0.3+K14*0.4</f>
        <v>77.028</v>
      </c>
      <c r="N14" s="12">
        <v>1</v>
      </c>
      <c r="O14" s="18"/>
    </row>
  </sheetData>
  <mergeCells count="5">
    <mergeCell ref="A1:B1"/>
    <mergeCell ref="A2:N2"/>
    <mergeCell ref="O5:O6"/>
    <mergeCell ref="O7:O8"/>
    <mergeCell ref="O12:O14"/>
  </mergeCells>
  <pageMargins left="0.708661417322835" right="0.708661417322835" top="0.354330708661417" bottom="0.15748031496063" header="0.31496062992126" footer="0.31496062992126"/>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1030_60c02060dbc4d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lange</cp:lastModifiedBy>
  <dcterms:created xsi:type="dcterms:W3CDTF">2021-06-09T02:01:00Z</dcterms:created>
  <cp:lastPrinted>2024-01-03T06:22:00Z</cp:lastPrinted>
  <dcterms:modified xsi:type="dcterms:W3CDTF">2025-12-15T02:16:27Z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2CC788F5A4E341F19B826F117B647172_13</vt:lpwstr>
  </property>
  <property fmtid="{D5CDD505-2E9C-101B-9397-08002B2CF9AE}" pid="4" name="CalculationRule">
    <vt:i4>0</vt:i4>
  </property>
</Properties>
</file>