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05" windowWidth="19395" windowHeight="7620"/>
  </bookViews>
  <sheets>
    <sheet name="、" sheetId="1" r:id="rId1"/>
  </sheets>
  <definedNames>
    <definedName name="_xlnm._FilterDatabase" localSheetId="0" hidden="1">、!$A$3:$I$17</definedName>
    <definedName name="_xlnm.Print_Titles" localSheetId="0">、!$3:$3</definedName>
  </definedNames>
  <calcPr calcId="124519"/>
</workbook>
</file>

<file path=xl/calcChain.xml><?xml version="1.0" encoding="utf-8"?>
<calcChain xmlns="http://schemas.openxmlformats.org/spreadsheetml/2006/main">
  <c r="G13" i="1"/>
  <c r="D13"/>
  <c r="C13"/>
  <c r="G4"/>
  <c r="G8"/>
  <c r="G9"/>
  <c r="G5"/>
  <c r="G7"/>
  <c r="G11"/>
  <c r="G10"/>
  <c r="G12"/>
  <c r="G14"/>
  <c r="G15"/>
  <c r="G16"/>
  <c r="G17"/>
  <c r="G6"/>
  <c r="C6"/>
  <c r="D6"/>
  <c r="C14"/>
  <c r="D14"/>
  <c r="C12"/>
  <c r="D12"/>
  <c r="C5"/>
  <c r="D5"/>
  <c r="C11"/>
  <c r="D11"/>
  <c r="C16"/>
  <c r="D16"/>
  <c r="C8"/>
  <c r="D8"/>
  <c r="C7"/>
  <c r="D7"/>
  <c r="C17"/>
  <c r="D17"/>
  <c r="C4"/>
  <c r="D4"/>
  <c r="C15"/>
  <c r="D15"/>
  <c r="C9"/>
  <c r="D9"/>
  <c r="C10"/>
  <c r="D10"/>
</calcChain>
</file>

<file path=xl/sharedStrings.xml><?xml version="1.0" encoding="utf-8"?>
<sst xmlns="http://schemas.openxmlformats.org/spreadsheetml/2006/main" count="27" uniqueCount="16">
  <si>
    <t>报考岗位</t>
  </si>
  <si>
    <t>姓名</t>
  </si>
  <si>
    <t>准考证号</t>
  </si>
  <si>
    <t>01_工作人员</t>
  </si>
  <si>
    <t>02_工作人员</t>
  </si>
  <si>
    <t>03_城管辅助执法人员</t>
  </si>
  <si>
    <t>笔试成绩</t>
    <phoneticPr fontId="18" type="noConversion"/>
  </si>
  <si>
    <t>序号</t>
    <phoneticPr fontId="18" type="noConversion"/>
  </si>
  <si>
    <t>面试成绩</t>
    <phoneticPr fontId="18" type="noConversion"/>
  </si>
  <si>
    <t>总成绩</t>
    <phoneticPr fontId="18" type="noConversion"/>
  </si>
  <si>
    <t>岗位内排名</t>
    <phoneticPr fontId="18" type="noConversion"/>
  </si>
  <si>
    <t>备注</t>
    <phoneticPr fontId="18" type="noConversion"/>
  </si>
  <si>
    <t>2021年秋季如皋市部分单位公开招聘合同制人员考察人员名单</t>
    <phoneticPr fontId="18" type="noConversion"/>
  </si>
  <si>
    <t>第3名放弃</t>
    <phoneticPr fontId="18" type="noConversion"/>
  </si>
  <si>
    <t>附件：</t>
    <phoneticPr fontId="18" type="noConversion"/>
  </si>
  <si>
    <t>第1、5、6名放弃</t>
    <phoneticPr fontId="18" type="noConversion"/>
  </si>
</sst>
</file>

<file path=xl/styles.xml><?xml version="1.0" encoding="utf-8"?>
<styleSheet xmlns="http://schemas.openxmlformats.org/spreadsheetml/2006/main">
  <fonts count="23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14"/>
      <color theme="1"/>
      <name val="宋体"/>
      <family val="2"/>
      <charset val="134"/>
      <scheme val="minor"/>
    </font>
    <font>
      <sz val="10"/>
      <name val="宋体"/>
      <family val="3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vertical="center"/>
    </xf>
    <xf numFmtId="0" fontId="20" fillId="0" borderId="10" xfId="0" applyFont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10" xfId="0" applyFont="1" applyBorder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7"/>
  <sheetViews>
    <sheetView tabSelected="1" zoomScale="130" zoomScaleNormal="130" workbookViewId="0">
      <selection activeCell="E24" sqref="E24"/>
    </sheetView>
  </sheetViews>
  <sheetFormatPr defaultRowHeight="13.5"/>
  <cols>
    <col min="1" max="1" width="5.625" customWidth="1"/>
    <col min="2" max="2" width="14.25" customWidth="1"/>
    <col min="3" max="3" width="7.375" style="1" customWidth="1"/>
    <col min="4" max="4" width="12.875" style="1" customWidth="1"/>
    <col min="5" max="5" width="8" style="1" customWidth="1"/>
    <col min="6" max="8" width="9" style="1"/>
    <col min="9" max="9" width="11.625" style="1" customWidth="1"/>
  </cols>
  <sheetData>
    <row r="1" spans="1:9" ht="30" customHeight="1">
      <c r="A1" t="s">
        <v>14</v>
      </c>
    </row>
    <row r="2" spans="1:9" ht="41.25" customHeight="1">
      <c r="A2" s="9" t="s">
        <v>12</v>
      </c>
      <c r="B2" s="9"/>
      <c r="C2" s="9"/>
      <c r="D2" s="9"/>
      <c r="E2" s="9"/>
      <c r="F2" s="9"/>
      <c r="G2" s="9"/>
      <c r="H2" s="9"/>
      <c r="I2" s="9"/>
    </row>
    <row r="3" spans="1:9" ht="18" customHeight="1">
      <c r="A3" s="2" t="s">
        <v>7</v>
      </c>
      <c r="B3" s="3" t="s">
        <v>0</v>
      </c>
      <c r="C3" s="4" t="s">
        <v>1</v>
      </c>
      <c r="D3" s="4" t="s">
        <v>2</v>
      </c>
      <c r="E3" s="4" t="s">
        <v>6</v>
      </c>
      <c r="F3" s="5" t="s">
        <v>8</v>
      </c>
      <c r="G3" s="5" t="s">
        <v>9</v>
      </c>
      <c r="H3" s="5" t="s">
        <v>10</v>
      </c>
      <c r="I3" s="5" t="s">
        <v>11</v>
      </c>
    </row>
    <row r="4" spans="1:9" ht="18" customHeight="1">
      <c r="A4" s="4">
        <v>1</v>
      </c>
      <c r="B4" s="3" t="s">
        <v>3</v>
      </c>
      <c r="C4" s="4" t="str">
        <f>"杨豪"</f>
        <v>杨豪</v>
      </c>
      <c r="D4" s="4" t="str">
        <f>"21925010502"</f>
        <v>21925010502</v>
      </c>
      <c r="E4" s="4">
        <v>84.9</v>
      </c>
      <c r="F4" s="6">
        <v>74.06</v>
      </c>
      <c r="G4" s="6">
        <f t="shared" ref="G4:G17" si="0">E4*0.5+F4*0.5</f>
        <v>79.48</v>
      </c>
      <c r="H4" s="6">
        <v>1</v>
      </c>
      <c r="I4" s="10"/>
    </row>
    <row r="5" spans="1:9" ht="18" customHeight="1">
      <c r="A5" s="4">
        <v>2</v>
      </c>
      <c r="B5" s="3" t="s">
        <v>3</v>
      </c>
      <c r="C5" s="4" t="str">
        <f>"陈文凤"</f>
        <v>陈文凤</v>
      </c>
      <c r="D5" s="4" t="str">
        <f>"21925010518"</f>
        <v>21925010518</v>
      </c>
      <c r="E5" s="4">
        <v>82.1</v>
      </c>
      <c r="F5" s="6">
        <v>76.72</v>
      </c>
      <c r="G5" s="6">
        <f t="shared" si="0"/>
        <v>79.41</v>
      </c>
      <c r="H5" s="6">
        <v>2</v>
      </c>
      <c r="I5" s="11"/>
    </row>
    <row r="6" spans="1:9" ht="18" customHeight="1">
      <c r="A6" s="4">
        <v>3</v>
      </c>
      <c r="B6" s="3" t="s">
        <v>3</v>
      </c>
      <c r="C6" s="4" t="str">
        <f>"周钶"</f>
        <v>周钶</v>
      </c>
      <c r="D6" s="4" t="str">
        <f>"21925010408"</f>
        <v>21925010408</v>
      </c>
      <c r="E6" s="4">
        <v>85</v>
      </c>
      <c r="F6" s="6">
        <v>73.8</v>
      </c>
      <c r="G6" s="6">
        <f t="shared" si="0"/>
        <v>79.400000000000006</v>
      </c>
      <c r="H6" s="6">
        <v>3</v>
      </c>
      <c r="I6" s="11"/>
    </row>
    <row r="7" spans="1:9" ht="18" customHeight="1">
      <c r="A7" s="4">
        <v>4</v>
      </c>
      <c r="B7" s="3" t="s">
        <v>3</v>
      </c>
      <c r="C7" s="4" t="str">
        <f>"涂有鹏"</f>
        <v>涂有鹏</v>
      </c>
      <c r="D7" s="4" t="str">
        <f>"21925010513"</f>
        <v>21925010513</v>
      </c>
      <c r="E7" s="4">
        <v>80.400000000000006</v>
      </c>
      <c r="F7" s="6">
        <v>76.599999999999994</v>
      </c>
      <c r="G7" s="6">
        <f t="shared" si="0"/>
        <v>78.5</v>
      </c>
      <c r="H7" s="6">
        <v>4</v>
      </c>
      <c r="I7" s="11"/>
    </row>
    <row r="8" spans="1:9" ht="18" customHeight="1">
      <c r="A8" s="4">
        <v>5</v>
      </c>
      <c r="B8" s="3" t="s">
        <v>3</v>
      </c>
      <c r="C8" s="4" t="str">
        <f>"朱锋露"</f>
        <v>朱锋露</v>
      </c>
      <c r="D8" s="4" t="str">
        <f>"21925010105"</f>
        <v>21925010105</v>
      </c>
      <c r="E8" s="4">
        <v>83.9</v>
      </c>
      <c r="F8" s="6">
        <v>72.72</v>
      </c>
      <c r="G8" s="6">
        <f t="shared" si="0"/>
        <v>78.31</v>
      </c>
      <c r="H8" s="6">
        <v>5</v>
      </c>
      <c r="I8" s="11"/>
    </row>
    <row r="9" spans="1:9" ht="18" customHeight="1">
      <c r="A9" s="4">
        <v>6</v>
      </c>
      <c r="B9" s="3" t="s">
        <v>3</v>
      </c>
      <c r="C9" s="4" t="str">
        <f>"肖锐"</f>
        <v>肖锐</v>
      </c>
      <c r="D9" s="4" t="str">
        <f>"21925010120"</f>
        <v>21925010120</v>
      </c>
      <c r="E9" s="4">
        <v>83.7</v>
      </c>
      <c r="F9" s="6">
        <v>72.58</v>
      </c>
      <c r="G9" s="6">
        <f t="shared" si="0"/>
        <v>78.14</v>
      </c>
      <c r="H9" s="6">
        <v>6</v>
      </c>
      <c r="I9" s="12"/>
    </row>
    <row r="10" spans="1:9" ht="18" customHeight="1">
      <c r="A10" s="4">
        <v>7</v>
      </c>
      <c r="B10" s="3" t="s">
        <v>4</v>
      </c>
      <c r="C10" s="4" t="str">
        <f>"邹宇"</f>
        <v>邹宇</v>
      </c>
      <c r="D10" s="4" t="str">
        <f>"21925020311"</f>
        <v>21925020311</v>
      </c>
      <c r="E10" s="4">
        <v>84.4</v>
      </c>
      <c r="F10" s="6">
        <v>75.8</v>
      </c>
      <c r="G10" s="6">
        <f t="shared" si="0"/>
        <v>80.099999999999994</v>
      </c>
      <c r="H10" s="6">
        <v>2</v>
      </c>
      <c r="I10" s="13" t="s">
        <v>15</v>
      </c>
    </row>
    <row r="11" spans="1:9" ht="18" customHeight="1">
      <c r="A11" s="4">
        <v>8</v>
      </c>
      <c r="B11" s="3" t="s">
        <v>4</v>
      </c>
      <c r="C11" s="4" t="str">
        <f>"王际"</f>
        <v>王际</v>
      </c>
      <c r="D11" s="4" t="str">
        <f>"21925020230"</f>
        <v>21925020230</v>
      </c>
      <c r="E11" s="4">
        <v>84.5</v>
      </c>
      <c r="F11" s="6">
        <v>75.3</v>
      </c>
      <c r="G11" s="6">
        <f t="shared" si="0"/>
        <v>79.900000000000006</v>
      </c>
      <c r="H11" s="6">
        <v>3</v>
      </c>
      <c r="I11" s="14"/>
    </row>
    <row r="12" spans="1:9" ht="18" customHeight="1">
      <c r="A12" s="4">
        <v>9</v>
      </c>
      <c r="B12" s="3" t="s">
        <v>4</v>
      </c>
      <c r="C12" s="4" t="str">
        <f>"吴淼淼"</f>
        <v>吴淼淼</v>
      </c>
      <c r="D12" s="4" t="str">
        <f>"21925020324"</f>
        <v>21925020324</v>
      </c>
      <c r="E12" s="4">
        <v>79.599999999999994</v>
      </c>
      <c r="F12" s="6">
        <v>74.8</v>
      </c>
      <c r="G12" s="6">
        <f t="shared" si="0"/>
        <v>77.199999999999989</v>
      </c>
      <c r="H12" s="6">
        <v>4</v>
      </c>
      <c r="I12" s="14"/>
    </row>
    <row r="13" spans="1:9" ht="18" customHeight="1">
      <c r="A13" s="4">
        <v>10</v>
      </c>
      <c r="B13" s="8" t="s">
        <v>4</v>
      </c>
      <c r="C13" s="7" t="str">
        <f>"张晓语"</f>
        <v>张晓语</v>
      </c>
      <c r="D13" s="7" t="str">
        <f>"21925020628"</f>
        <v>21925020628</v>
      </c>
      <c r="E13" s="4">
        <v>76.2</v>
      </c>
      <c r="F13" s="6">
        <v>76.400000000000006</v>
      </c>
      <c r="G13" s="6">
        <f t="shared" si="0"/>
        <v>76.300000000000011</v>
      </c>
      <c r="H13" s="6">
        <v>7</v>
      </c>
      <c r="I13" s="14"/>
    </row>
    <row r="14" spans="1:9" ht="18" customHeight="1">
      <c r="A14" s="4">
        <v>11</v>
      </c>
      <c r="B14" s="3" t="s">
        <v>5</v>
      </c>
      <c r="C14" s="4" t="str">
        <f>"江恒"</f>
        <v>江恒</v>
      </c>
      <c r="D14" s="4" t="str">
        <f>"21925030622"</f>
        <v>21925030622</v>
      </c>
      <c r="E14" s="4">
        <v>73.900000000000006</v>
      </c>
      <c r="F14" s="6">
        <v>76.260000000000005</v>
      </c>
      <c r="G14" s="6">
        <f t="shared" si="0"/>
        <v>75.080000000000013</v>
      </c>
      <c r="H14" s="6">
        <v>1</v>
      </c>
      <c r="I14" s="10" t="s">
        <v>13</v>
      </c>
    </row>
    <row r="15" spans="1:9" ht="18" customHeight="1">
      <c r="A15" s="4">
        <v>12</v>
      </c>
      <c r="B15" s="3" t="s">
        <v>5</v>
      </c>
      <c r="C15" s="4" t="str">
        <f>"房佳铭"</f>
        <v>房佳铭</v>
      </c>
      <c r="D15" s="4" t="str">
        <f>"21925030419"</f>
        <v>21925030419</v>
      </c>
      <c r="E15" s="4">
        <v>69.2</v>
      </c>
      <c r="F15" s="6">
        <v>73.599999999999994</v>
      </c>
      <c r="G15" s="6">
        <f t="shared" si="0"/>
        <v>71.400000000000006</v>
      </c>
      <c r="H15" s="6">
        <v>2</v>
      </c>
      <c r="I15" s="11"/>
    </row>
    <row r="16" spans="1:9" ht="18" customHeight="1">
      <c r="A16" s="4">
        <v>13</v>
      </c>
      <c r="B16" s="3" t="s">
        <v>5</v>
      </c>
      <c r="C16" s="4" t="str">
        <f>"邹荣华"</f>
        <v>邹荣华</v>
      </c>
      <c r="D16" s="4" t="str">
        <f>"21925030305"</f>
        <v>21925030305</v>
      </c>
      <c r="E16" s="4">
        <v>64.900000000000006</v>
      </c>
      <c r="F16" s="6">
        <v>74.8</v>
      </c>
      <c r="G16" s="6">
        <f t="shared" si="0"/>
        <v>69.849999999999994</v>
      </c>
      <c r="H16" s="6">
        <v>4</v>
      </c>
      <c r="I16" s="11"/>
    </row>
    <row r="17" spans="1:9" ht="18" customHeight="1">
      <c r="A17" s="4">
        <v>14</v>
      </c>
      <c r="B17" s="3" t="s">
        <v>5</v>
      </c>
      <c r="C17" s="4" t="str">
        <f>"侯智宏"</f>
        <v>侯智宏</v>
      </c>
      <c r="D17" s="4" t="str">
        <f>"21925030618"</f>
        <v>21925030618</v>
      </c>
      <c r="E17" s="4">
        <v>63</v>
      </c>
      <c r="F17" s="6">
        <v>73.180000000000007</v>
      </c>
      <c r="G17" s="6">
        <f t="shared" si="0"/>
        <v>68.09</v>
      </c>
      <c r="H17" s="6">
        <v>5</v>
      </c>
      <c r="I17" s="12"/>
    </row>
  </sheetData>
  <autoFilter ref="A3:I17">
    <sortState ref="A3:M31">
      <sortCondition ref="B3:B31"/>
      <sortCondition descending="1" ref="G3:G31"/>
      <sortCondition descending="1" ref="F3:F31"/>
    </sortState>
  </autoFilter>
  <sortState ref="B2:AQ189">
    <sortCondition ref="B2:B189"/>
    <sortCondition descending="1" ref="E2:E189"/>
  </sortState>
  <mergeCells count="4">
    <mergeCell ref="A2:I2"/>
    <mergeCell ref="I4:I9"/>
    <mergeCell ref="I10:I13"/>
    <mergeCell ref="I14:I17"/>
  </mergeCells>
  <phoneticPr fontId="18" type="noConversion"/>
  <pageMargins left="0.9055118110236221" right="0.31496062992125984" top="0.35433070866141736" bottom="0.35433070866141736" header="0.31496062992125984" footer="0.31496062992125984"/>
  <pageSetup paperSize="9" orientation="portrait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、</vt:lpstr>
      <vt:lpstr>、!Print_Titles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NTKO</cp:lastModifiedBy>
  <cp:lastPrinted>2021-10-22T09:21:54Z</cp:lastPrinted>
  <dcterms:created xsi:type="dcterms:W3CDTF">2021-09-22T00:34:50Z</dcterms:created>
  <dcterms:modified xsi:type="dcterms:W3CDTF">2021-10-25T03:31:29Z</dcterms:modified>
</cp:coreProperties>
</file>