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 (3)" sheetId="1" r:id="rId1"/>
  </sheets>
  <calcPr calcId="144525"/>
</workbook>
</file>

<file path=xl/sharedStrings.xml><?xml version="1.0" encoding="utf-8"?>
<sst xmlns="http://schemas.openxmlformats.org/spreadsheetml/2006/main" count="47" uniqueCount="39">
  <si>
    <t>2021年秸秆收储按量补助明细表</t>
  </si>
  <si>
    <t>序号</t>
  </si>
  <si>
    <t>主体名称</t>
  </si>
  <si>
    <t>夏季核查确认收储重量（吨）</t>
  </si>
  <si>
    <t>夏季可享受补助重量（吨）</t>
  </si>
  <si>
    <t>秋季核查确认收储重量（吨）</t>
  </si>
  <si>
    <t>秋季可享受补助重量（吨）</t>
  </si>
  <si>
    <t>全年核查确认收储重量（吨）</t>
  </si>
  <si>
    <t>全年可享受补助重量（吨）</t>
  </si>
  <si>
    <t>全年补助情况（元）</t>
  </si>
  <si>
    <t>总量</t>
  </si>
  <si>
    <t>其中：销售光大</t>
  </si>
  <si>
    <t>总量（吨）</t>
  </si>
  <si>
    <t>其中：销售光大（吨）</t>
  </si>
  <si>
    <t>收储秸秆补贴（元）</t>
  </si>
  <si>
    <t>销售光大补贴（元）</t>
  </si>
  <si>
    <t>补助总金额（元）</t>
  </si>
  <si>
    <t>如皋市纪俊秸秆收贮经营部</t>
  </si>
  <si>
    <t>如皋市美田秸杆专业合作社</t>
  </si>
  <si>
    <t>如皋市润天生物能源有限公司</t>
  </si>
  <si>
    <t>如皋市飞吉秸秆生物燃料有限公司</t>
  </si>
  <si>
    <t>如皋市嘉源生物颗粒加工厂</t>
  </si>
  <si>
    <t>南通市绿恒秸秆生物燃料有限公司</t>
  </si>
  <si>
    <t>如皋市沃洲秸秆生物燃料有限公司</t>
  </si>
  <si>
    <t>如皋市华亚秸秆有限公司</t>
  </si>
  <si>
    <t>如皋市昌兴生物质燃料经营部</t>
  </si>
  <si>
    <t>如皋市福瑞秸秆加工厂</t>
  </si>
  <si>
    <t>如皋市丁堰镇朝阳村股份经济合作社</t>
  </si>
  <si>
    <t>如皋市城南街道桃林社区股份经济合作社</t>
  </si>
  <si>
    <t>如皋市曹石秸秆综合利用专业合作社</t>
  </si>
  <si>
    <t>如皋市江安镇环池社区股份经济合作社</t>
  </si>
  <si>
    <t>如皋市丁堰镇鞠庄社区股份经济合作社</t>
  </si>
  <si>
    <t>如皋市九华镇马桥村股份经济合作社</t>
  </si>
  <si>
    <t>如皋市搬经镇加力社区股份经济合作社</t>
  </si>
  <si>
    <t>如皋市石庄镇砖桥社区股份经济合作社</t>
  </si>
  <si>
    <t>如皋市兴东秸秆综合利用专业合作社</t>
  </si>
  <si>
    <t>江苏广全生物质燃料有限公司</t>
  </si>
  <si>
    <t>如皋市通旺秸秆燃料有限公司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</si>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</sst>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selection activeCell="G8" sqref="G8"/>
    </sheetView>
  </sheetViews>
  <sheetFormatPr defaultColWidth="9" defaultRowHeight="13.5"/>
  <cols>
    <col min="1" max="1" width="5.5" customWidth="1"/>
    <col min="2" max="2" width="20" customWidth="1"/>
    <col min="3" max="3" width="12.5" customWidth="1"/>
    <col min="4" max="4" width="14.75" customWidth="1"/>
    <col min="5" max="8" width="13.625" customWidth="1"/>
    <col min="9" max="10" width="12.875" customWidth="1"/>
    <col min="11" max="11" width="13.875" customWidth="1"/>
    <col min="12" max="12" width="12.875" customWidth="1"/>
    <col min="13" max="13" width="14.125" customWidth="1"/>
    <col min="14" max="14" width="14.5" customWidth="1"/>
    <col min="15" max="15" width="9.375"/>
    <col min="16" max="16" width="11.5" style="1"/>
    <col min="17" max="17" width="9.71666666666667" customWidth="1"/>
  </cols>
  <sheetData>
    <row r="1" ht="27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4.25" spans="1:17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3" t="s">
        <v>5</v>
      </c>
      <c r="H2" s="3"/>
      <c r="I2" s="3" t="s">
        <v>6</v>
      </c>
      <c r="J2" s="3"/>
      <c r="K2" s="3" t="s">
        <v>7</v>
      </c>
      <c r="L2" s="3"/>
      <c r="M2" s="3" t="s">
        <v>8</v>
      </c>
      <c r="N2" s="3"/>
      <c r="O2" s="3" t="s">
        <v>9</v>
      </c>
      <c r="P2" s="3"/>
      <c r="Q2" s="3"/>
    </row>
    <row r="3" ht="42.75" spans="1:17">
      <c r="A3" s="3"/>
      <c r="B3" s="3"/>
      <c r="C3" s="3" t="s">
        <v>10</v>
      </c>
      <c r="D3" s="3" t="s">
        <v>11</v>
      </c>
      <c r="E3" s="3" t="s">
        <v>10</v>
      </c>
      <c r="F3" s="3" t="s">
        <v>11</v>
      </c>
      <c r="G3" s="3" t="s">
        <v>10</v>
      </c>
      <c r="H3" s="3" t="s">
        <v>11</v>
      </c>
      <c r="I3" s="3" t="s">
        <v>10</v>
      </c>
      <c r="J3" s="3" t="s">
        <v>11</v>
      </c>
      <c r="K3" s="3" t="s">
        <v>12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ht="24" customHeight="1" spans="1:17">
      <c r="A4" s="4">
        <v>1</v>
      </c>
      <c r="B4" s="5" t="s">
        <v>17</v>
      </c>
      <c r="C4" s="4">
        <v>2012.07</v>
      </c>
      <c r="D4" s="4">
        <v>0</v>
      </c>
      <c r="E4" s="6">
        <v>2012.07</v>
      </c>
      <c r="F4" s="6">
        <v>0</v>
      </c>
      <c r="G4" s="4">
        <v>2115.62</v>
      </c>
      <c r="H4" s="7">
        <v>0</v>
      </c>
      <c r="I4" s="8">
        <v>2115.62</v>
      </c>
      <c r="J4" s="8">
        <v>0</v>
      </c>
      <c r="K4" s="8">
        <f>C4+G4</f>
        <v>4127.69</v>
      </c>
      <c r="L4" s="8">
        <f>D4+H4</f>
        <v>0</v>
      </c>
      <c r="M4" s="6">
        <f>E4+I4</f>
        <v>4127.69</v>
      </c>
      <c r="N4" s="6">
        <f>F4+J4</f>
        <v>0</v>
      </c>
      <c r="O4" s="11">
        <f>M4*20</f>
        <v>82553.8</v>
      </c>
      <c r="P4" s="12">
        <f>N4*40</f>
        <v>0</v>
      </c>
      <c r="Q4" s="12">
        <f>SUM(O4:P4)</f>
        <v>82553.8</v>
      </c>
    </row>
    <row r="5" ht="24" customHeight="1" spans="1:17">
      <c r="A5" s="4">
        <v>2</v>
      </c>
      <c r="B5" s="5" t="s">
        <v>18</v>
      </c>
      <c r="C5" s="4">
        <v>3707.35</v>
      </c>
      <c r="D5" s="4">
        <v>704.02</v>
      </c>
      <c r="E5" s="6">
        <v>3707.35</v>
      </c>
      <c r="F5" s="6">
        <v>704.02</v>
      </c>
      <c r="G5" s="4">
        <v>8817.32</v>
      </c>
      <c r="H5" s="7">
        <v>299.26</v>
      </c>
      <c r="I5" s="8">
        <v>8817.32</v>
      </c>
      <c r="J5" s="8">
        <v>299.26</v>
      </c>
      <c r="K5" s="8">
        <f t="shared" ref="K5:K25" si="0">C5+G5</f>
        <v>12524.67</v>
      </c>
      <c r="L5" s="8">
        <f t="shared" ref="L5:L25" si="1">D5+H5</f>
        <v>1003.28</v>
      </c>
      <c r="M5" s="6">
        <f t="shared" ref="M5:M20" si="2">E5+I5</f>
        <v>12524.67</v>
      </c>
      <c r="N5" s="6">
        <f t="shared" ref="N5:N20" si="3">F5+J5</f>
        <v>1003.28</v>
      </c>
      <c r="O5" s="11">
        <f t="shared" ref="O5:O20" si="4">M5*20</f>
        <v>250493.4</v>
      </c>
      <c r="P5" s="12">
        <f t="shared" ref="P5:P20" si="5">N5*40</f>
        <v>40131.2</v>
      </c>
      <c r="Q5" s="12">
        <v>290624</v>
      </c>
    </row>
    <row r="6" ht="24" customHeight="1" spans="1:17">
      <c r="A6" s="4">
        <v>3</v>
      </c>
      <c r="B6" s="5" t="s">
        <v>19</v>
      </c>
      <c r="C6" s="4">
        <v>2947.08</v>
      </c>
      <c r="D6" s="4">
        <v>0</v>
      </c>
      <c r="E6" s="6">
        <v>2947.08</v>
      </c>
      <c r="F6" s="6">
        <v>0</v>
      </c>
      <c r="G6" s="4">
        <v>382.4</v>
      </c>
      <c r="H6" s="4">
        <v>382.4</v>
      </c>
      <c r="I6" s="13">
        <v>382.4</v>
      </c>
      <c r="J6" s="13">
        <v>382.4</v>
      </c>
      <c r="K6" s="8">
        <f t="shared" si="0"/>
        <v>3329.48</v>
      </c>
      <c r="L6" s="8">
        <f t="shared" si="1"/>
        <v>382.4</v>
      </c>
      <c r="M6" s="6">
        <f t="shared" si="2"/>
        <v>3329.48</v>
      </c>
      <c r="N6" s="6">
        <f t="shared" si="3"/>
        <v>382.4</v>
      </c>
      <c r="O6" s="11">
        <f t="shared" si="4"/>
        <v>66589.6</v>
      </c>
      <c r="P6" s="12">
        <f t="shared" si="5"/>
        <v>15296</v>
      </c>
      <c r="Q6" s="12">
        <f t="shared" ref="Q5:Q24" si="6">SUM(O6:P6)</f>
        <v>81885.6</v>
      </c>
    </row>
    <row r="7" ht="24" customHeight="1" spans="1:17">
      <c r="A7" s="4">
        <v>4</v>
      </c>
      <c r="B7" s="5" t="s">
        <v>20</v>
      </c>
      <c r="C7" s="4">
        <v>2255.49</v>
      </c>
      <c r="D7" s="4">
        <v>83.86</v>
      </c>
      <c r="E7" s="6">
        <v>2255.49</v>
      </c>
      <c r="F7" s="6">
        <v>83.86</v>
      </c>
      <c r="G7" s="4">
        <v>2665.4</v>
      </c>
      <c r="H7" s="7">
        <v>0</v>
      </c>
      <c r="I7" s="13">
        <v>2665.4</v>
      </c>
      <c r="J7" s="13">
        <v>0</v>
      </c>
      <c r="K7" s="8">
        <f t="shared" si="0"/>
        <v>4920.89</v>
      </c>
      <c r="L7" s="8">
        <f t="shared" si="1"/>
        <v>83.86</v>
      </c>
      <c r="M7" s="6">
        <f t="shared" si="2"/>
        <v>4920.89</v>
      </c>
      <c r="N7" s="6">
        <f t="shared" si="3"/>
        <v>83.86</v>
      </c>
      <c r="O7" s="11">
        <f t="shared" si="4"/>
        <v>98417.8</v>
      </c>
      <c r="P7" s="12">
        <f t="shared" si="5"/>
        <v>3354.4</v>
      </c>
      <c r="Q7" s="12">
        <f t="shared" si="6"/>
        <v>101772.2</v>
      </c>
    </row>
    <row r="8" ht="24" customHeight="1" spans="1:17">
      <c r="A8" s="4">
        <v>5</v>
      </c>
      <c r="B8" s="5" t="s">
        <v>21</v>
      </c>
      <c r="C8" s="4">
        <v>4208.45</v>
      </c>
      <c r="D8" s="4">
        <v>1038.58</v>
      </c>
      <c r="E8" s="6">
        <v>4208.45</v>
      </c>
      <c r="F8" s="6">
        <v>1038.58</v>
      </c>
      <c r="G8" s="4">
        <v>4288.98</v>
      </c>
      <c r="H8" s="7">
        <v>476.76</v>
      </c>
      <c r="I8" s="8">
        <v>4288.98</v>
      </c>
      <c r="J8" s="8">
        <v>476.76</v>
      </c>
      <c r="K8" s="8">
        <f t="shared" si="0"/>
        <v>8497.43</v>
      </c>
      <c r="L8" s="8">
        <f t="shared" si="1"/>
        <v>1515.34</v>
      </c>
      <c r="M8" s="6">
        <f t="shared" si="2"/>
        <v>8497.43</v>
      </c>
      <c r="N8" s="6">
        <f t="shared" si="3"/>
        <v>1515.34</v>
      </c>
      <c r="O8" s="11">
        <f t="shared" si="4"/>
        <v>169948.6</v>
      </c>
      <c r="P8" s="12">
        <f t="shared" si="5"/>
        <v>60613.6</v>
      </c>
      <c r="Q8" s="12">
        <v>230563</v>
      </c>
    </row>
    <row r="9" ht="24" customHeight="1" spans="1:17">
      <c r="A9" s="4">
        <v>6</v>
      </c>
      <c r="B9" s="5" t="s">
        <v>22</v>
      </c>
      <c r="C9" s="4">
        <v>577.31</v>
      </c>
      <c r="D9" s="4">
        <v>0</v>
      </c>
      <c r="E9" s="6">
        <v>577.31</v>
      </c>
      <c r="F9" s="6">
        <v>0</v>
      </c>
      <c r="G9" s="4">
        <v>887.88</v>
      </c>
      <c r="H9" s="7">
        <v>0</v>
      </c>
      <c r="I9" s="8">
        <v>887.88</v>
      </c>
      <c r="J9" s="8">
        <v>0</v>
      </c>
      <c r="K9" s="8">
        <f t="shared" si="0"/>
        <v>1465.19</v>
      </c>
      <c r="L9" s="8">
        <f t="shared" si="1"/>
        <v>0</v>
      </c>
      <c r="M9" s="6">
        <f t="shared" si="2"/>
        <v>1465.19</v>
      </c>
      <c r="N9" s="6">
        <f t="shared" si="3"/>
        <v>0</v>
      </c>
      <c r="O9" s="11">
        <f t="shared" si="4"/>
        <v>29303.8</v>
      </c>
      <c r="P9" s="12">
        <f t="shared" si="5"/>
        <v>0</v>
      </c>
      <c r="Q9" s="12">
        <f t="shared" si="6"/>
        <v>29303.8</v>
      </c>
    </row>
    <row r="10" ht="24" customHeight="1" spans="1:17">
      <c r="A10" s="4">
        <v>7</v>
      </c>
      <c r="B10" s="5" t="s">
        <v>23</v>
      </c>
      <c r="C10" s="4">
        <v>3922.78</v>
      </c>
      <c r="D10" s="4">
        <v>662.82</v>
      </c>
      <c r="E10" s="6">
        <v>3922.78</v>
      </c>
      <c r="F10" s="6">
        <v>662.82</v>
      </c>
      <c r="G10" s="4">
        <v>3328.47</v>
      </c>
      <c r="H10" s="7">
        <v>395.88</v>
      </c>
      <c r="I10" s="8">
        <v>3328.47</v>
      </c>
      <c r="J10" s="8">
        <v>395.88</v>
      </c>
      <c r="K10" s="8">
        <f t="shared" si="0"/>
        <v>7251.25</v>
      </c>
      <c r="L10" s="8">
        <f t="shared" si="1"/>
        <v>1058.7</v>
      </c>
      <c r="M10" s="6">
        <f t="shared" si="2"/>
        <v>7251.25</v>
      </c>
      <c r="N10" s="6">
        <f t="shared" si="3"/>
        <v>1058.7</v>
      </c>
      <c r="O10" s="11">
        <f t="shared" si="4"/>
        <v>145025</v>
      </c>
      <c r="P10" s="12">
        <f t="shared" si="5"/>
        <v>42348</v>
      </c>
      <c r="Q10" s="12">
        <f t="shared" si="6"/>
        <v>187373</v>
      </c>
    </row>
    <row r="11" ht="24" customHeight="1" spans="1:17">
      <c r="A11" s="4">
        <v>8</v>
      </c>
      <c r="B11" s="5" t="s">
        <v>24</v>
      </c>
      <c r="C11" s="4">
        <v>629.38</v>
      </c>
      <c r="D11" s="4">
        <v>0</v>
      </c>
      <c r="E11" s="6">
        <v>629.38</v>
      </c>
      <c r="F11" s="6">
        <v>0</v>
      </c>
      <c r="G11" s="4">
        <v>3444.9</v>
      </c>
      <c r="H11" s="7">
        <v>0</v>
      </c>
      <c r="I11" s="8">
        <v>3444.9</v>
      </c>
      <c r="J11" s="8">
        <v>0</v>
      </c>
      <c r="K11" s="8">
        <f t="shared" si="0"/>
        <v>4074.28</v>
      </c>
      <c r="L11" s="8">
        <f t="shared" si="1"/>
        <v>0</v>
      </c>
      <c r="M11" s="6">
        <f t="shared" si="2"/>
        <v>4074.28</v>
      </c>
      <c r="N11" s="6">
        <f t="shared" si="3"/>
        <v>0</v>
      </c>
      <c r="O11" s="11">
        <f t="shared" si="4"/>
        <v>81485.6</v>
      </c>
      <c r="P11" s="12">
        <f t="shared" si="5"/>
        <v>0</v>
      </c>
      <c r="Q11" s="12">
        <f t="shared" si="6"/>
        <v>81485.6</v>
      </c>
    </row>
    <row r="12" ht="24" customHeight="1" spans="1:17">
      <c r="A12" s="4">
        <v>9</v>
      </c>
      <c r="B12" s="5" t="s">
        <v>25</v>
      </c>
      <c r="C12" s="4">
        <v>741.63</v>
      </c>
      <c r="D12" s="4">
        <v>705.3</v>
      </c>
      <c r="E12" s="6">
        <v>741.63</v>
      </c>
      <c r="F12" s="6">
        <v>705.3</v>
      </c>
      <c r="G12" s="4">
        <v>2394.04</v>
      </c>
      <c r="H12" s="7">
        <v>321.18</v>
      </c>
      <c r="I12" s="8">
        <v>2394.04</v>
      </c>
      <c r="J12" s="8">
        <v>321.18</v>
      </c>
      <c r="K12" s="8">
        <f t="shared" si="0"/>
        <v>3135.67</v>
      </c>
      <c r="L12" s="8">
        <f t="shared" si="1"/>
        <v>1026.48</v>
      </c>
      <c r="M12" s="6">
        <f t="shared" si="2"/>
        <v>3135.67</v>
      </c>
      <c r="N12" s="6">
        <f t="shared" si="3"/>
        <v>1026.48</v>
      </c>
      <c r="O12" s="11">
        <f t="shared" si="4"/>
        <v>62713.4</v>
      </c>
      <c r="P12" s="12">
        <f t="shared" si="5"/>
        <v>41059.2</v>
      </c>
      <c r="Q12" s="12">
        <v>103772</v>
      </c>
    </row>
    <row r="13" ht="24" customHeight="1" spans="1:17">
      <c r="A13" s="4">
        <v>10</v>
      </c>
      <c r="B13" s="5" t="s">
        <v>26</v>
      </c>
      <c r="C13" s="4">
        <v>3191.06</v>
      </c>
      <c r="D13" s="4">
        <v>0</v>
      </c>
      <c r="E13" s="6">
        <v>3191.06</v>
      </c>
      <c r="F13" s="6">
        <v>0</v>
      </c>
      <c r="G13" s="4">
        <v>690.6</v>
      </c>
      <c r="H13" s="4">
        <v>0</v>
      </c>
      <c r="I13" s="8">
        <v>690.6</v>
      </c>
      <c r="J13" s="8">
        <v>0</v>
      </c>
      <c r="K13" s="8">
        <f t="shared" si="0"/>
        <v>3881.66</v>
      </c>
      <c r="L13" s="8">
        <f t="shared" si="1"/>
        <v>0</v>
      </c>
      <c r="M13" s="6">
        <f t="shared" si="2"/>
        <v>3881.66</v>
      </c>
      <c r="N13" s="6">
        <f t="shared" si="3"/>
        <v>0</v>
      </c>
      <c r="O13" s="12">
        <f t="shared" si="4"/>
        <v>77633.2</v>
      </c>
      <c r="P13" s="12">
        <f t="shared" si="5"/>
        <v>0</v>
      </c>
      <c r="Q13" s="12">
        <f t="shared" si="6"/>
        <v>77633.2</v>
      </c>
    </row>
    <row r="14" ht="24" customHeight="1" spans="1:17">
      <c r="A14" s="4">
        <v>11</v>
      </c>
      <c r="B14" s="5" t="s">
        <v>27</v>
      </c>
      <c r="C14" s="4">
        <v>1190.46</v>
      </c>
      <c r="D14" s="4">
        <v>1190.46</v>
      </c>
      <c r="E14" s="6">
        <v>1190.46</v>
      </c>
      <c r="F14" s="6">
        <v>1190.46</v>
      </c>
      <c r="G14" s="4">
        <f>110.86-6.04</f>
        <v>104.82</v>
      </c>
      <c r="H14" s="4">
        <f>110.86-6.04</f>
        <v>104.82</v>
      </c>
      <c r="I14" s="8">
        <v>104.82</v>
      </c>
      <c r="J14" s="8">
        <v>104.82</v>
      </c>
      <c r="K14" s="8">
        <f t="shared" si="0"/>
        <v>1295.28</v>
      </c>
      <c r="L14" s="8">
        <f t="shared" si="1"/>
        <v>1295.28</v>
      </c>
      <c r="M14" s="6">
        <f t="shared" si="2"/>
        <v>1295.28</v>
      </c>
      <c r="N14" s="6">
        <f t="shared" si="3"/>
        <v>1295.28</v>
      </c>
      <c r="O14" s="12">
        <f t="shared" si="4"/>
        <v>25905.6</v>
      </c>
      <c r="P14" s="12">
        <f t="shared" si="5"/>
        <v>51811.2</v>
      </c>
      <c r="Q14" s="12">
        <f t="shared" si="6"/>
        <v>77716.8</v>
      </c>
    </row>
    <row r="15" ht="24" customHeight="1" spans="1:17">
      <c r="A15" s="4">
        <v>12</v>
      </c>
      <c r="B15" s="5" t="s">
        <v>28</v>
      </c>
      <c r="C15" s="4">
        <v>1220.72</v>
      </c>
      <c r="D15" s="4">
        <v>1220.72</v>
      </c>
      <c r="E15" s="6">
        <v>872.44</v>
      </c>
      <c r="F15" s="6">
        <v>872.44</v>
      </c>
      <c r="G15" s="8">
        <v>0</v>
      </c>
      <c r="H15" s="9">
        <v>0</v>
      </c>
      <c r="I15" s="6">
        <v>0</v>
      </c>
      <c r="J15" s="6">
        <v>0</v>
      </c>
      <c r="K15" s="8">
        <f t="shared" si="0"/>
        <v>1220.72</v>
      </c>
      <c r="L15" s="8">
        <f t="shared" si="1"/>
        <v>1220.72</v>
      </c>
      <c r="M15" s="6">
        <f t="shared" si="2"/>
        <v>872.44</v>
      </c>
      <c r="N15" s="6">
        <f t="shared" si="3"/>
        <v>872.44</v>
      </c>
      <c r="O15" s="12">
        <f t="shared" si="4"/>
        <v>17448.8</v>
      </c>
      <c r="P15" s="12">
        <f t="shared" si="5"/>
        <v>34897.6</v>
      </c>
      <c r="Q15" s="12">
        <v>52347</v>
      </c>
    </row>
    <row r="16" ht="24" customHeight="1" spans="1:17">
      <c r="A16" s="4">
        <v>13</v>
      </c>
      <c r="B16" s="5" t="s">
        <v>29</v>
      </c>
      <c r="C16" s="4">
        <v>913.04</v>
      </c>
      <c r="D16" s="4">
        <v>913.04</v>
      </c>
      <c r="E16" s="6">
        <v>913.04</v>
      </c>
      <c r="F16" s="6">
        <v>913.04</v>
      </c>
      <c r="G16" s="4">
        <f>663.08+584.92</f>
        <v>1248</v>
      </c>
      <c r="H16" s="4">
        <f>663.08</f>
        <v>663.08</v>
      </c>
      <c r="I16" s="8">
        <v>1248</v>
      </c>
      <c r="J16" s="8">
        <v>663.08</v>
      </c>
      <c r="K16" s="8">
        <f t="shared" si="0"/>
        <v>2161.04</v>
      </c>
      <c r="L16" s="8">
        <f t="shared" si="1"/>
        <v>1576.12</v>
      </c>
      <c r="M16" s="6">
        <f t="shared" si="2"/>
        <v>2161.04</v>
      </c>
      <c r="N16" s="6">
        <f t="shared" si="3"/>
        <v>1576.12</v>
      </c>
      <c r="O16" s="12">
        <f t="shared" si="4"/>
        <v>43220.8</v>
      </c>
      <c r="P16" s="12">
        <f t="shared" si="5"/>
        <v>63044.8</v>
      </c>
      <c r="Q16" s="12">
        <f t="shared" si="6"/>
        <v>106265.6</v>
      </c>
    </row>
    <row r="17" ht="24" customHeight="1" spans="1:17">
      <c r="A17" s="4">
        <v>14</v>
      </c>
      <c r="B17" s="5" t="s">
        <v>30</v>
      </c>
      <c r="C17" s="4">
        <v>929.76</v>
      </c>
      <c r="D17" s="4">
        <v>929.76</v>
      </c>
      <c r="E17" s="6">
        <v>594.16</v>
      </c>
      <c r="F17" s="6">
        <v>594.16</v>
      </c>
      <c r="G17" s="4">
        <v>578.74</v>
      </c>
      <c r="H17" s="4">
        <v>578.74</v>
      </c>
      <c r="I17" s="8">
        <v>0</v>
      </c>
      <c r="J17" s="8">
        <v>0</v>
      </c>
      <c r="K17" s="8">
        <f t="shared" si="0"/>
        <v>1508.5</v>
      </c>
      <c r="L17" s="8">
        <f t="shared" si="1"/>
        <v>1508.5</v>
      </c>
      <c r="M17" s="6">
        <f t="shared" si="2"/>
        <v>594.16</v>
      </c>
      <c r="N17" s="6">
        <f t="shared" si="3"/>
        <v>594.16</v>
      </c>
      <c r="O17" s="12">
        <f t="shared" si="4"/>
        <v>11883.2</v>
      </c>
      <c r="P17" s="12">
        <f t="shared" si="5"/>
        <v>23766.4</v>
      </c>
      <c r="Q17" s="12">
        <v>35649</v>
      </c>
    </row>
    <row r="18" ht="24" customHeight="1" spans="1:17">
      <c r="A18" s="4">
        <v>15</v>
      </c>
      <c r="B18" s="5" t="s">
        <v>31</v>
      </c>
      <c r="C18" s="4">
        <v>142.46</v>
      </c>
      <c r="D18" s="4">
        <v>142.46</v>
      </c>
      <c r="E18" s="6">
        <v>142.46</v>
      </c>
      <c r="F18" s="6">
        <v>142.46</v>
      </c>
      <c r="G18" s="4">
        <v>1605.66</v>
      </c>
      <c r="H18" s="4">
        <v>1605.66</v>
      </c>
      <c r="I18" s="8">
        <v>1605.66</v>
      </c>
      <c r="J18" s="8">
        <v>1605.66</v>
      </c>
      <c r="K18" s="8">
        <f t="shared" si="0"/>
        <v>1748.12</v>
      </c>
      <c r="L18" s="8">
        <f t="shared" si="1"/>
        <v>1748.12</v>
      </c>
      <c r="M18" s="6">
        <f t="shared" si="2"/>
        <v>1748.12</v>
      </c>
      <c r="N18" s="6">
        <f t="shared" si="3"/>
        <v>1748.12</v>
      </c>
      <c r="O18" s="12">
        <f t="shared" si="4"/>
        <v>34962.4</v>
      </c>
      <c r="P18" s="12">
        <f t="shared" si="5"/>
        <v>69924.8</v>
      </c>
      <c r="Q18" s="12">
        <f t="shared" si="6"/>
        <v>104887.2</v>
      </c>
    </row>
    <row r="19" ht="24" customHeight="1" spans="1:17">
      <c r="A19" s="4">
        <v>16</v>
      </c>
      <c r="B19" s="5" t="s">
        <v>32</v>
      </c>
      <c r="C19" s="4">
        <v>799.68</v>
      </c>
      <c r="D19" s="4">
        <v>799.68</v>
      </c>
      <c r="E19" s="6">
        <v>0</v>
      </c>
      <c r="F19" s="6">
        <v>0</v>
      </c>
      <c r="G19" s="4">
        <f>1675.76-834.02</f>
        <v>841.74</v>
      </c>
      <c r="H19" s="4">
        <f>1675.76-834.02</f>
        <v>841.74</v>
      </c>
      <c r="I19" s="8">
        <v>264.18</v>
      </c>
      <c r="J19" s="8">
        <v>264.18</v>
      </c>
      <c r="K19" s="8">
        <f t="shared" si="0"/>
        <v>1641.42</v>
      </c>
      <c r="L19" s="8">
        <f t="shared" si="1"/>
        <v>1641.42</v>
      </c>
      <c r="M19" s="6">
        <f t="shared" si="2"/>
        <v>264.18</v>
      </c>
      <c r="N19" s="6">
        <f t="shared" si="3"/>
        <v>264.18</v>
      </c>
      <c r="O19" s="12">
        <f t="shared" si="4"/>
        <v>5283.6</v>
      </c>
      <c r="P19" s="12">
        <f t="shared" si="5"/>
        <v>10567.2</v>
      </c>
      <c r="Q19" s="12">
        <f t="shared" si="6"/>
        <v>15850.8</v>
      </c>
    </row>
    <row r="20" ht="24" customHeight="1" spans="1:17">
      <c r="A20" s="4">
        <v>17</v>
      </c>
      <c r="B20" s="5" t="s">
        <v>33</v>
      </c>
      <c r="C20" s="4">
        <v>673.93</v>
      </c>
      <c r="D20" s="4">
        <v>673.93</v>
      </c>
      <c r="E20" s="6">
        <v>467.02</v>
      </c>
      <c r="F20" s="6">
        <v>467.02</v>
      </c>
      <c r="G20" s="4">
        <v>1025.38</v>
      </c>
      <c r="H20" s="4">
        <v>1025.38</v>
      </c>
      <c r="I20" s="8">
        <v>225.7</v>
      </c>
      <c r="J20" s="8">
        <v>225.7</v>
      </c>
      <c r="K20" s="8">
        <f t="shared" si="0"/>
        <v>1699.31</v>
      </c>
      <c r="L20" s="8">
        <f t="shared" si="1"/>
        <v>1699.31</v>
      </c>
      <c r="M20" s="6">
        <f t="shared" si="2"/>
        <v>692.72</v>
      </c>
      <c r="N20" s="6">
        <f t="shared" si="3"/>
        <v>692.72</v>
      </c>
      <c r="O20" s="12">
        <f t="shared" si="4"/>
        <v>13854.4</v>
      </c>
      <c r="P20" s="12">
        <v>27709</v>
      </c>
      <c r="Q20" s="12">
        <f t="shared" si="6"/>
        <v>41563.4</v>
      </c>
    </row>
    <row r="21" ht="24" customHeight="1" spans="1:17">
      <c r="A21" s="4">
        <v>18</v>
      </c>
      <c r="B21" s="5" t="s">
        <v>34</v>
      </c>
      <c r="C21" s="4">
        <v>1236.76</v>
      </c>
      <c r="D21" s="4">
        <v>1236.76</v>
      </c>
      <c r="E21" s="6">
        <v>0</v>
      </c>
      <c r="F21" s="6">
        <v>0</v>
      </c>
      <c r="G21" s="8">
        <v>0</v>
      </c>
      <c r="H21" s="9">
        <v>0</v>
      </c>
      <c r="I21" s="8">
        <v>0</v>
      </c>
      <c r="J21" s="8">
        <v>0</v>
      </c>
      <c r="K21" s="8">
        <f t="shared" si="0"/>
        <v>1236.76</v>
      </c>
      <c r="L21" s="8">
        <f t="shared" si="1"/>
        <v>1236.76</v>
      </c>
      <c r="M21" s="6">
        <v>0</v>
      </c>
      <c r="N21" s="6">
        <v>0</v>
      </c>
      <c r="O21" s="12">
        <v>0</v>
      </c>
      <c r="P21" s="12">
        <v>0</v>
      </c>
      <c r="Q21" s="12">
        <f t="shared" si="6"/>
        <v>0</v>
      </c>
    </row>
    <row r="22" ht="30" customHeight="1" spans="1:17">
      <c r="A22" s="4">
        <v>19</v>
      </c>
      <c r="B22" s="5" t="s">
        <v>35</v>
      </c>
      <c r="C22" s="4">
        <v>1349.42</v>
      </c>
      <c r="D22" s="4">
        <v>1349.42</v>
      </c>
      <c r="E22" s="6">
        <v>1349.42</v>
      </c>
      <c r="F22" s="6">
        <v>1349.42</v>
      </c>
      <c r="G22" s="10">
        <v>210.2</v>
      </c>
      <c r="H22" s="10">
        <v>210.2</v>
      </c>
      <c r="I22" s="8">
        <v>210.2</v>
      </c>
      <c r="J22" s="8">
        <v>210.2</v>
      </c>
      <c r="K22" s="8">
        <f t="shared" si="0"/>
        <v>1559.62</v>
      </c>
      <c r="L22" s="8">
        <f t="shared" si="1"/>
        <v>1559.62</v>
      </c>
      <c r="M22" s="6">
        <f>E22+I22</f>
        <v>1559.62</v>
      </c>
      <c r="N22" s="6">
        <f>F22+J22</f>
        <v>1559.62</v>
      </c>
      <c r="O22" s="12">
        <f>M22*20</f>
        <v>31192.4</v>
      </c>
      <c r="P22" s="12">
        <f>N22*40</f>
        <v>62384.8</v>
      </c>
      <c r="Q22" s="12">
        <f t="shared" si="6"/>
        <v>93577.2</v>
      </c>
    </row>
    <row r="23" ht="26" customHeight="1" spans="1:17">
      <c r="A23" s="4">
        <v>20</v>
      </c>
      <c r="B23" s="5" t="s">
        <v>36</v>
      </c>
      <c r="C23" s="4">
        <v>0</v>
      </c>
      <c r="D23">
        <v>0</v>
      </c>
      <c r="E23" s="6">
        <v>0</v>
      </c>
      <c r="F23" s="6">
        <v>0</v>
      </c>
      <c r="G23" s="4">
        <v>3349.85</v>
      </c>
      <c r="H23" s="4">
        <v>0</v>
      </c>
      <c r="I23" s="8">
        <v>3349.85</v>
      </c>
      <c r="J23" s="8">
        <v>0</v>
      </c>
      <c r="K23" s="8">
        <f t="shared" si="0"/>
        <v>3349.85</v>
      </c>
      <c r="L23" s="8">
        <f t="shared" si="1"/>
        <v>0</v>
      </c>
      <c r="M23" s="6">
        <f>E23+I23</f>
        <v>3349.85</v>
      </c>
      <c r="N23" s="6">
        <f>F23+J23</f>
        <v>0</v>
      </c>
      <c r="O23" s="12">
        <f>M23*20</f>
        <v>66997</v>
      </c>
      <c r="P23" s="12">
        <f>N23*40</f>
        <v>0</v>
      </c>
      <c r="Q23" s="12">
        <f t="shared" si="6"/>
        <v>66997</v>
      </c>
    </row>
    <row r="24" ht="24" spans="1:17">
      <c r="A24" s="4">
        <v>21</v>
      </c>
      <c r="B24" s="5" t="s">
        <v>37</v>
      </c>
      <c r="C24" s="5">
        <v>0</v>
      </c>
      <c r="D24" s="5">
        <v>0</v>
      </c>
      <c r="E24" s="6">
        <v>0</v>
      </c>
      <c r="F24" s="6">
        <v>0</v>
      </c>
      <c r="G24" s="4">
        <v>1208.93</v>
      </c>
      <c r="H24" s="7">
        <v>519.76</v>
      </c>
      <c r="I24" s="13">
        <v>1208.93</v>
      </c>
      <c r="J24" s="13">
        <v>519.76</v>
      </c>
      <c r="K24" s="8">
        <f t="shared" si="0"/>
        <v>1208.93</v>
      </c>
      <c r="L24" s="8">
        <f t="shared" si="1"/>
        <v>519.76</v>
      </c>
      <c r="M24" s="6">
        <f>E24+I24</f>
        <v>1208.93</v>
      </c>
      <c r="N24" s="6">
        <f>F24+J24</f>
        <v>519.76</v>
      </c>
      <c r="O24" s="12">
        <f>M24*20</f>
        <v>24178.6</v>
      </c>
      <c r="P24" s="12">
        <f>N24*40</f>
        <v>20790.4</v>
      </c>
      <c r="Q24" s="12">
        <f t="shared" si="6"/>
        <v>44969</v>
      </c>
    </row>
    <row r="25" ht="21" customHeight="1" spans="1:17">
      <c r="A25" s="8" t="s">
        <v>38</v>
      </c>
      <c r="B25" s="8"/>
      <c r="C25" s="8">
        <f t="shared" ref="C25:J25" si="7">SUM(C4:C24)</f>
        <v>32648.83</v>
      </c>
      <c r="D25" s="8">
        <f t="shared" si="7"/>
        <v>11650.81</v>
      </c>
      <c r="E25" s="8">
        <f t="shared" si="7"/>
        <v>29721.6</v>
      </c>
      <c r="F25" s="8">
        <f t="shared" si="7"/>
        <v>8723.58</v>
      </c>
      <c r="G25" s="8">
        <f t="shared" si="7"/>
        <v>39188.93</v>
      </c>
      <c r="H25" s="8">
        <f t="shared" si="7"/>
        <v>7424.86</v>
      </c>
      <c r="I25" s="8">
        <f t="shared" si="7"/>
        <v>37232.95</v>
      </c>
      <c r="J25" s="8">
        <f t="shared" si="7"/>
        <v>5468.88</v>
      </c>
      <c r="K25" s="8">
        <f t="shared" si="0"/>
        <v>71837.76</v>
      </c>
      <c r="L25" s="8">
        <f t="shared" si="1"/>
        <v>19075.67</v>
      </c>
      <c r="M25" s="8">
        <f>SUM(M4:M24)</f>
        <v>66954.55</v>
      </c>
      <c r="N25" s="8">
        <f>SUM(N4:N24)</f>
        <v>14192.46</v>
      </c>
      <c r="O25" s="8">
        <v>1339092</v>
      </c>
      <c r="P25" s="12">
        <v>567698</v>
      </c>
      <c r="Q25" s="8">
        <f>O25+P25</f>
        <v>1906790</v>
      </c>
    </row>
  </sheetData>
  <mergeCells count="11">
    <mergeCell ref="A1:Q1"/>
    <mergeCell ref="C2:D2"/>
    <mergeCell ref="E2:F2"/>
    <mergeCell ref="G2:H2"/>
    <mergeCell ref="I2:J2"/>
    <mergeCell ref="K2:L2"/>
    <mergeCell ref="M2:N2"/>
    <mergeCell ref="O2:Q2"/>
    <mergeCell ref="A25:B25"/>
    <mergeCell ref="A2:A3"/>
    <mergeCell ref="B2:B3"/>
  </mergeCells>
  <printOptions horizontalCentered="1"/>
  <pageMargins left="0.354166666666667" right="0.196527777777778" top="0.472222222222222" bottom="0.748031496062992" header="0.31496062992126" footer="0.31496062992126"/>
  <pageSetup paperSize="9" scale="5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2022-01-24T05:17:00Z</dcterms:created>
  <dcterms:modified xsi:type="dcterms:W3CDTF">2022-01-24T08:46:07Z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80FCCC1B62D0417C80BEAD6B68D47A3B</vt:lpwstr>
  </property>
  <property fmtid="{D5CDD505-2E9C-101B-9397-08002B2CF9AE}" pid="3" name="KSOProductBuildVer">
    <vt:lpwstr>2052-11.8.2.11019</vt:lpwstr>
  </property>
</Properties>
</file>