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飞鹤" sheetId="1" r:id="rId1"/>
    <sheet name="交服" sheetId="2" r:id="rId2"/>
    <sheet name="皋张" sheetId="3" r:id="rId3"/>
  </sheets>
  <externalReferences>
    <externalReference r:id="rId6"/>
  </externalReferences>
  <definedNames>
    <definedName name="_xlnm.Print_Area" localSheetId="0">'飞鹤'!$A$1:$J$139</definedName>
    <definedName name="_xlnm.Print_Area" localSheetId="1">'交服'!$A$1:$J$82</definedName>
  </definedNames>
  <calcPr fullCalcOnLoad="1"/>
</workbook>
</file>

<file path=xl/sharedStrings.xml><?xml version="1.0" encoding="utf-8"?>
<sst xmlns="http://schemas.openxmlformats.org/spreadsheetml/2006/main" count="1042" uniqueCount="305">
  <si>
    <t xml:space="preserve">2021年度江苏省农村道路客运补助资金审批表       
（直接发放部分）  </t>
  </si>
  <si>
    <t>单位(盖章)</t>
  </si>
  <si>
    <t>如皋飞鹤公共交通有限公司</t>
  </si>
  <si>
    <t>法人代表</t>
  </si>
  <si>
    <t>周**</t>
  </si>
  <si>
    <t>身份证号码</t>
  </si>
  <si>
    <t>320*************38</t>
  </si>
  <si>
    <t>联系电话</t>
  </si>
  <si>
    <t>135******89</t>
  </si>
  <si>
    <t>经办人姓名</t>
  </si>
  <si>
    <t>周*</t>
  </si>
  <si>
    <t>320************38</t>
  </si>
  <si>
    <t>150******99</t>
  </si>
  <si>
    <t>序号</t>
  </si>
  <si>
    <t>经营线路</t>
  </si>
  <si>
    <t>里程补贴金额</t>
  </si>
  <si>
    <t>燃油补贴金额</t>
  </si>
  <si>
    <t>补贴小计</t>
  </si>
  <si>
    <t>领取人签名</t>
  </si>
  <si>
    <t>起点</t>
  </si>
  <si>
    <t>讫点</t>
  </si>
  <si>
    <t>车号（苏F）</t>
  </si>
  <si>
    <t>里程：公里</t>
  </si>
  <si>
    <t>折合汽油:升</t>
  </si>
  <si>
    <r>
      <rPr>
        <sz val="10"/>
        <rFont val="宋体"/>
        <family val="0"/>
      </rPr>
      <t>客运站</t>
    </r>
  </si>
  <si>
    <t>中林如皋港</t>
  </si>
  <si>
    <r>
      <rPr>
        <sz val="9"/>
        <rFont val="宋体"/>
        <family val="0"/>
      </rPr>
      <t>建工宾馆</t>
    </r>
  </si>
  <si>
    <r>
      <rPr>
        <sz val="9"/>
        <rFont val="宋体"/>
        <family val="0"/>
      </rPr>
      <t>磨头镇政府</t>
    </r>
  </si>
  <si>
    <t>Z5006</t>
  </si>
  <si>
    <t>Z5009</t>
  </si>
  <si>
    <r>
      <rPr>
        <sz val="9"/>
        <rFont val="宋体"/>
        <family val="0"/>
      </rPr>
      <t>磨头镇塘湾村</t>
    </r>
  </si>
  <si>
    <r>
      <rPr>
        <sz val="9"/>
        <rFont val="宋体"/>
        <family val="0"/>
      </rPr>
      <t>磨头镇曹石村</t>
    </r>
  </si>
  <si>
    <t>Z5015</t>
  </si>
  <si>
    <t>Z5016</t>
  </si>
  <si>
    <r>
      <rPr>
        <sz val="9"/>
        <rFont val="宋体"/>
        <family val="0"/>
      </rPr>
      <t>美树城</t>
    </r>
  </si>
  <si>
    <r>
      <rPr>
        <sz val="9"/>
        <rFont val="宋体"/>
        <family val="0"/>
      </rPr>
      <t>吴窑镇政府</t>
    </r>
  </si>
  <si>
    <t>Z5018</t>
  </si>
  <si>
    <r>
      <rPr>
        <sz val="9"/>
        <rFont val="宋体"/>
        <family val="0"/>
      </rPr>
      <t>吴窑　　　　镇政府</t>
    </r>
  </si>
  <si>
    <t>Z5038</t>
  </si>
  <si>
    <r>
      <rPr>
        <sz val="9"/>
        <rFont val="宋体"/>
        <family val="0"/>
      </rPr>
      <t>郭元文化广场</t>
    </r>
  </si>
  <si>
    <r>
      <rPr>
        <sz val="9"/>
        <rFont val="宋体"/>
        <family val="0"/>
      </rPr>
      <t>长江镇政府</t>
    </r>
  </si>
  <si>
    <t>Z5050</t>
  </si>
  <si>
    <r>
      <rPr>
        <sz val="9"/>
        <rFont val="宋体"/>
        <family val="0"/>
      </rPr>
      <t>江安　　　　镇政府</t>
    </r>
  </si>
  <si>
    <r>
      <rPr>
        <sz val="9"/>
        <rFont val="宋体"/>
        <family val="0"/>
      </rPr>
      <t>石庄客运站</t>
    </r>
    <r>
      <rPr>
        <sz val="9"/>
        <rFont val="Times New Roman"/>
        <family val="1"/>
      </rPr>
      <t xml:space="preserve"> </t>
    </r>
  </si>
  <si>
    <t>Z5058</t>
  </si>
  <si>
    <r>
      <rPr>
        <sz val="9"/>
        <rFont val="宋体"/>
        <family val="0"/>
      </rPr>
      <t>白蒲客运站</t>
    </r>
    <r>
      <rPr>
        <sz val="9"/>
        <rFont val="Times New Roman"/>
        <family val="1"/>
      </rPr>
      <t xml:space="preserve"> </t>
    </r>
  </si>
  <si>
    <t>南通火车西站</t>
  </si>
  <si>
    <t>Z5068</t>
  </si>
  <si>
    <t>小计</t>
  </si>
  <si>
    <t>市(县)交通主管部门意见</t>
  </si>
  <si>
    <t>市(县)财政部门意见</t>
  </si>
  <si>
    <t>审核意见</t>
  </si>
  <si>
    <t>年     月    日</t>
  </si>
  <si>
    <t xml:space="preserve">注：此表一式四份，南通交通、如皋交通、财政部门各执一份，企业留存一份。 </t>
  </si>
  <si>
    <t xml:space="preserve">2021年度江苏省农村道路客运补助资金审批表    
   （直接发放部分）  </t>
  </si>
  <si>
    <t>车号(苏F）</t>
  </si>
  <si>
    <r>
      <rPr>
        <sz val="9"/>
        <rFont val="宋体"/>
        <family val="0"/>
      </rPr>
      <t>九华镇政府</t>
    </r>
  </si>
  <si>
    <t>Z5080</t>
  </si>
  <si>
    <t>Z5122</t>
  </si>
  <si>
    <r>
      <rPr>
        <sz val="9"/>
        <rFont val="宋体"/>
        <family val="0"/>
      </rPr>
      <t>下原镇政府</t>
    </r>
  </si>
  <si>
    <t>Z5153</t>
  </si>
  <si>
    <r>
      <rPr>
        <sz val="9"/>
        <rFont val="宋体"/>
        <family val="0"/>
      </rPr>
      <t>林梓路口</t>
    </r>
  </si>
  <si>
    <r>
      <rPr>
        <sz val="9"/>
        <rFont val="宋体"/>
        <family val="0"/>
      </rPr>
      <t>白蒲客运站</t>
    </r>
  </si>
  <si>
    <t>Z5165</t>
  </si>
  <si>
    <r>
      <rPr>
        <sz val="9"/>
        <rFont val="宋体"/>
        <family val="0"/>
      </rPr>
      <t>林梓居</t>
    </r>
  </si>
  <si>
    <t>Z5168</t>
  </si>
  <si>
    <r>
      <rPr>
        <sz val="9"/>
        <rFont val="宋体"/>
        <family val="0"/>
      </rPr>
      <t>江安马堡村</t>
    </r>
  </si>
  <si>
    <t>Z5178</t>
  </si>
  <si>
    <t>Z5182</t>
  </si>
  <si>
    <r>
      <rPr>
        <sz val="9"/>
        <rFont val="宋体"/>
        <family val="0"/>
      </rPr>
      <t>黄市新村</t>
    </r>
  </si>
  <si>
    <r>
      <rPr>
        <sz val="9"/>
        <rFont val="宋体"/>
        <family val="0"/>
      </rPr>
      <t>张黄</t>
    </r>
  </si>
  <si>
    <t>Z5185</t>
  </si>
  <si>
    <t>Z5186</t>
  </si>
  <si>
    <t>Z5189</t>
  </si>
  <si>
    <t xml:space="preserve">2021年度江苏省农村道路客运补助资金审批表     
  （直接发放部分）  </t>
  </si>
  <si>
    <r>
      <rPr>
        <sz val="9"/>
        <rFont val="宋体"/>
        <family val="0"/>
      </rPr>
      <t>如皋港客运站</t>
    </r>
  </si>
  <si>
    <t>Z5195</t>
  </si>
  <si>
    <r>
      <rPr>
        <sz val="9"/>
        <rFont val="宋体"/>
        <family val="0"/>
      </rPr>
      <t>长江镇谢楼村</t>
    </r>
  </si>
  <si>
    <t>Z5205</t>
  </si>
  <si>
    <t>Z5210</t>
  </si>
  <si>
    <r>
      <rPr>
        <sz val="9"/>
        <rFont val="宋体"/>
        <family val="0"/>
      </rPr>
      <t>下原　　　　镇政府</t>
    </r>
  </si>
  <si>
    <t>Z5218</t>
  </si>
  <si>
    <t>吴窑镇政府</t>
  </si>
  <si>
    <t>Z5223</t>
  </si>
  <si>
    <t>Z5231</t>
  </si>
  <si>
    <r>
      <rPr>
        <sz val="9"/>
        <rFont val="宋体"/>
        <family val="0"/>
      </rPr>
      <t>曙光村</t>
    </r>
  </si>
  <si>
    <t>Z5251</t>
  </si>
  <si>
    <t>Z5253</t>
  </si>
  <si>
    <r>
      <rPr>
        <sz val="9"/>
        <rFont val="宋体"/>
        <family val="0"/>
      </rPr>
      <t>搬经　　　　镇政府</t>
    </r>
  </si>
  <si>
    <r>
      <rPr>
        <sz val="9"/>
        <rFont val="宋体"/>
        <family val="0"/>
      </rPr>
      <t>晓庄村委会</t>
    </r>
  </si>
  <si>
    <t>Z5275</t>
  </si>
  <si>
    <r>
      <rPr>
        <sz val="9"/>
        <rFont val="宋体"/>
        <family val="0"/>
      </rPr>
      <t>江安镇政府</t>
    </r>
  </si>
  <si>
    <r>
      <rPr>
        <sz val="9"/>
        <rFont val="宋体"/>
        <family val="0"/>
      </rPr>
      <t>叶庄</t>
    </r>
  </si>
  <si>
    <t>Z5290</t>
  </si>
  <si>
    <t>Z5305</t>
  </si>
  <si>
    <t>Z5308</t>
  </si>
  <si>
    <r>
      <rPr>
        <sz val="9"/>
        <rFont val="宋体"/>
        <family val="0"/>
      </rPr>
      <t>车马湖路口</t>
    </r>
  </si>
  <si>
    <t>Z5322</t>
  </si>
  <si>
    <t>Z5336</t>
  </si>
  <si>
    <r>
      <rPr>
        <sz val="9"/>
        <rFont val="宋体"/>
        <family val="0"/>
      </rPr>
      <t>肖马村</t>
    </r>
  </si>
  <si>
    <r>
      <rPr>
        <sz val="9"/>
        <rFont val="宋体"/>
        <family val="0"/>
      </rPr>
      <t>丁许村</t>
    </r>
  </si>
  <si>
    <t>Z5356</t>
  </si>
  <si>
    <r>
      <rPr>
        <sz val="9"/>
        <rFont val="宋体"/>
        <family val="0"/>
      </rPr>
      <t>城西中学</t>
    </r>
  </si>
  <si>
    <t>Z5358</t>
  </si>
  <si>
    <t>Z5399</t>
  </si>
  <si>
    <t>Z5488</t>
  </si>
  <si>
    <r>
      <rPr>
        <sz val="9"/>
        <rFont val="宋体"/>
        <family val="0"/>
      </rPr>
      <t>马塘</t>
    </r>
  </si>
  <si>
    <t>G2980</t>
  </si>
  <si>
    <t>Z5012</t>
  </si>
  <si>
    <t xml:space="preserve">2021年度江苏省农村道路客运补助资金审批表    
   （直接发放部分）   </t>
  </si>
  <si>
    <t>车号（苏F)</t>
  </si>
  <si>
    <t>长江镇</t>
  </si>
  <si>
    <t>G2881</t>
  </si>
  <si>
    <r>
      <rPr>
        <sz val="9"/>
        <rFont val="宋体"/>
        <family val="0"/>
      </rPr>
      <t>如皋港　　　　客运站</t>
    </r>
  </si>
  <si>
    <r>
      <rPr>
        <sz val="9"/>
        <rFont val="宋体"/>
        <family val="0"/>
      </rPr>
      <t>皋张汽渡</t>
    </r>
  </si>
  <si>
    <t>G2883</t>
  </si>
  <si>
    <t>G2637</t>
  </si>
  <si>
    <t>客运站</t>
  </si>
  <si>
    <r>
      <rPr>
        <sz val="9"/>
        <rFont val="宋体"/>
        <family val="0"/>
      </rPr>
      <t>西来桥客运站</t>
    </r>
  </si>
  <si>
    <t>G2831</t>
  </si>
  <si>
    <t>D2050</t>
  </si>
  <si>
    <r>
      <rPr>
        <sz val="9"/>
        <rFont val="宋体"/>
        <family val="0"/>
      </rPr>
      <t>如皋港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客运站</t>
    </r>
  </si>
  <si>
    <t>皋张汽渡</t>
  </si>
  <si>
    <t>G2927</t>
  </si>
  <si>
    <t>西来桥客运站</t>
  </si>
  <si>
    <t>G2930</t>
  </si>
  <si>
    <t>磨头机场</t>
  </si>
  <si>
    <t>G2931</t>
  </si>
  <si>
    <t>G2932</t>
  </si>
  <si>
    <t>G2935</t>
  </si>
  <si>
    <t xml:space="preserve">2021年度江苏省农村道路客运补助资金审批表     
  （直接发放部分）   </t>
  </si>
  <si>
    <t>G2979</t>
  </si>
  <si>
    <t>G2731</t>
  </si>
  <si>
    <t>G1471</t>
  </si>
  <si>
    <t>黄市新村</t>
  </si>
  <si>
    <t>G2421</t>
  </si>
  <si>
    <r>
      <rPr>
        <sz val="9"/>
        <rFont val="宋体"/>
        <family val="0"/>
      </rPr>
      <t>华泰船厂</t>
    </r>
  </si>
  <si>
    <t>G2541</t>
  </si>
  <si>
    <t>G2742</t>
  </si>
  <si>
    <t>G2743</t>
  </si>
  <si>
    <t>G2745</t>
  </si>
  <si>
    <t>G6037</t>
  </si>
  <si>
    <t>如皋港石材城</t>
  </si>
  <si>
    <t>G6041</t>
  </si>
  <si>
    <t xml:space="preserve">2021年度江苏省农村道路客运补助资金审批表  
     （直接发放部分）   </t>
  </si>
  <si>
    <t>G6042</t>
  </si>
  <si>
    <t>G6045</t>
  </si>
  <si>
    <r>
      <rPr>
        <sz val="9"/>
        <rFont val="宋体"/>
        <family val="0"/>
      </rPr>
      <t>东陈雪岸大桥</t>
    </r>
  </si>
  <si>
    <r>
      <rPr>
        <sz val="9"/>
        <rFont val="宋体"/>
        <family val="0"/>
      </rPr>
      <t>丁北粮站</t>
    </r>
  </si>
  <si>
    <t>Z8023</t>
  </si>
  <si>
    <r>
      <rPr>
        <sz val="9"/>
        <rFont val="宋体"/>
        <family val="0"/>
      </rPr>
      <t>东陈万富</t>
    </r>
  </si>
  <si>
    <r>
      <rPr>
        <sz val="9"/>
        <rFont val="宋体"/>
        <family val="0"/>
      </rPr>
      <t>东陈高速路口</t>
    </r>
  </si>
  <si>
    <t>Z8050</t>
  </si>
  <si>
    <t>D4075</t>
  </si>
  <si>
    <t>D4245</t>
  </si>
  <si>
    <t>D4291</t>
  </si>
  <si>
    <t>D4292</t>
  </si>
  <si>
    <t>D4295</t>
  </si>
  <si>
    <t>D4315</t>
  </si>
  <si>
    <t xml:space="preserve">2021年度江苏省农村道路客运补助资金审批表   
    （直接发放部分）   </t>
  </si>
  <si>
    <t>如皋南站</t>
  </si>
  <si>
    <t>白蒲客运站</t>
  </si>
  <si>
    <t>A2409</t>
  </si>
  <si>
    <t>A2410</t>
  </si>
  <si>
    <t>如皋港客运站</t>
  </si>
  <si>
    <t>A2412</t>
  </si>
  <si>
    <t xml:space="preserve">石庄客运站 </t>
  </si>
  <si>
    <t>A2413</t>
  </si>
  <si>
    <t>A2415</t>
  </si>
  <si>
    <t>A2416</t>
  </si>
  <si>
    <t>A2417</t>
  </si>
  <si>
    <t>A2419</t>
  </si>
  <si>
    <t>文化广场</t>
  </si>
  <si>
    <t>九华镇政府</t>
  </si>
  <si>
    <t>A2426</t>
  </si>
  <si>
    <t>A2466</t>
  </si>
  <si>
    <t>A2468</t>
  </si>
  <si>
    <t>VA073</t>
  </si>
  <si>
    <t>VA075</t>
  </si>
  <si>
    <t>VA082</t>
  </si>
  <si>
    <t>VA088</t>
  </si>
  <si>
    <t>VA091</t>
  </si>
  <si>
    <t>VA093</t>
  </si>
  <si>
    <t>公交公司</t>
  </si>
  <si>
    <r>
      <rPr>
        <sz val="9"/>
        <rFont val="宋体"/>
        <family val="0"/>
      </rPr>
      <t>雪岸</t>
    </r>
  </si>
  <si>
    <t>AN015</t>
  </si>
  <si>
    <t>兴夏村</t>
  </si>
  <si>
    <t>AN017</t>
  </si>
  <si>
    <t>AN025</t>
  </si>
  <si>
    <t>AN032</t>
  </si>
  <si>
    <t>AN035</t>
  </si>
  <si>
    <t>AN036</t>
  </si>
  <si>
    <t>A9313</t>
  </si>
  <si>
    <t>A9330</t>
  </si>
  <si>
    <t>A9075</t>
  </si>
  <si>
    <t>A9172</t>
  </si>
  <si>
    <t>A9325</t>
  </si>
  <si>
    <t>A9337</t>
  </si>
  <si>
    <t xml:space="preserve">2021年度江苏省农村道路客运补助资金审批表 
      （直接发放部分）   </t>
  </si>
  <si>
    <t>C0503</t>
  </si>
  <si>
    <t>C0701</t>
  </si>
  <si>
    <t>C0716</t>
  </si>
  <si>
    <t>C0729</t>
  </si>
  <si>
    <t>狮垛村</t>
  </si>
  <si>
    <t>C0723</t>
  </si>
  <si>
    <t>C0765</t>
  </si>
  <si>
    <t>C0779</t>
  </si>
  <si>
    <t>合计</t>
  </si>
  <si>
    <t xml:space="preserve">2021年度江苏省农村道路客运补助资金审批表  
（直接发放部分）  </t>
  </si>
  <si>
    <t>如皋市交通服务发展有限公司</t>
  </si>
  <si>
    <t>吴*</t>
  </si>
  <si>
    <t>320*************17</t>
  </si>
  <si>
    <t>80****90</t>
  </si>
  <si>
    <t>夏**</t>
  </si>
  <si>
    <t>320*************2X</t>
  </si>
  <si>
    <t>投入车辆</t>
  </si>
  <si>
    <t>车号</t>
  </si>
  <si>
    <t>老袁桥政府</t>
  </si>
  <si>
    <t>苏F89992</t>
  </si>
  <si>
    <t>丁堰公交站</t>
  </si>
  <si>
    <t>苏F85706</t>
  </si>
  <si>
    <t>苏F88378</t>
  </si>
  <si>
    <t>雪岸公交站</t>
  </si>
  <si>
    <t>观音山</t>
  </si>
  <si>
    <t>苏FH1329</t>
  </si>
  <si>
    <t>大明钱长村</t>
  </si>
  <si>
    <t>苏F83809</t>
  </si>
  <si>
    <t>苏F89516</t>
  </si>
  <si>
    <t>苏F86006</t>
  </si>
  <si>
    <t>桃园路口</t>
  </si>
  <si>
    <t>苏F83890</t>
  </si>
  <si>
    <t>东陈高速路口</t>
  </si>
  <si>
    <t>苏FE2370</t>
  </si>
  <si>
    <t>苏F86508</t>
  </si>
  <si>
    <t xml:space="preserve">注：此表一式四份，南通运管处、如皋交通、财政部门各执一份，企业留存一份。 </t>
  </si>
  <si>
    <t>苏FH7962</t>
  </si>
  <si>
    <t>苏F85306</t>
  </si>
  <si>
    <t>许搬路口</t>
  </si>
  <si>
    <t>苏F88682</t>
  </si>
  <si>
    <t>苏F82511</t>
  </si>
  <si>
    <t>苏F88780</t>
  </si>
  <si>
    <t>苏F88193</t>
  </si>
  <si>
    <t>苏F87059</t>
  </si>
  <si>
    <t>苏F89932</t>
  </si>
  <si>
    <t>苏F80981</t>
  </si>
  <si>
    <t>苏F85805</t>
  </si>
  <si>
    <t xml:space="preserve">2021年度江苏省农村道路客运补助资金审批表
  （直接发放部分）  </t>
  </si>
  <si>
    <t>苏F85359</t>
  </si>
  <si>
    <t>苏F86112</t>
  </si>
  <si>
    <t>苏F80576</t>
  </si>
  <si>
    <t>苏F87791</t>
  </si>
  <si>
    <t>苏F80081</t>
  </si>
  <si>
    <t>苏F80725</t>
  </si>
  <si>
    <t>苏F85615</t>
  </si>
  <si>
    <t>苏F89386</t>
  </si>
  <si>
    <t>苏F80885</t>
  </si>
  <si>
    <t>苏F88836</t>
  </si>
  <si>
    <t>苏F83521</t>
  </si>
  <si>
    <t>苏F81310</t>
  </si>
  <si>
    <t>苏F88820</t>
  </si>
  <si>
    <t>苏F82865</t>
  </si>
  <si>
    <t>苏F82169</t>
  </si>
  <si>
    <t>苏F85213</t>
  </si>
  <si>
    <t>苏F89751</t>
  </si>
  <si>
    <t>苏F81203</t>
  </si>
  <si>
    <t>苏F85530</t>
  </si>
  <si>
    <t>苏F88886</t>
  </si>
  <si>
    <t>苏F81071</t>
  </si>
  <si>
    <t>苏F86108</t>
  </si>
  <si>
    <t>苏F85855</t>
  </si>
  <si>
    <t>苏FE9175</t>
  </si>
  <si>
    <t>苏F87226</t>
  </si>
  <si>
    <t>苏F81556</t>
  </si>
  <si>
    <t>苏F85021</t>
  </si>
  <si>
    <t>总计</t>
  </si>
  <si>
    <t>2021年度江苏省农村道路客运补助资金审批表
（直接发放部分）</t>
  </si>
  <si>
    <t>单位（盖章）</t>
  </si>
  <si>
    <t>江苏皋张汽渡有限公司</t>
  </si>
  <si>
    <t>薛**</t>
  </si>
  <si>
    <t>320*************9X</t>
  </si>
  <si>
    <t>87****08</t>
  </si>
  <si>
    <t>蒋**</t>
  </si>
  <si>
    <t>320*************36</t>
  </si>
  <si>
    <t>87****18</t>
  </si>
  <si>
    <t>经营路线</t>
  </si>
  <si>
    <t>投入渡船</t>
  </si>
  <si>
    <t>补贴金额(元)</t>
  </si>
  <si>
    <t>领取时间</t>
  </si>
  <si>
    <t>船型</t>
  </si>
  <si>
    <t>船名</t>
  </si>
  <si>
    <t>柴油（吨）</t>
  </si>
  <si>
    <t>如皋</t>
  </si>
  <si>
    <t>张家港</t>
  </si>
  <si>
    <t xml:space="preserve">汽车渡船 </t>
  </si>
  <si>
    <t>皋张渡2号</t>
  </si>
  <si>
    <t>汽车渡船</t>
  </si>
  <si>
    <t>江苏渡21号</t>
  </si>
  <si>
    <t>皋张渡6号</t>
  </si>
  <si>
    <t>皋张渡4号</t>
  </si>
  <si>
    <t>总合计:</t>
  </si>
  <si>
    <t>市（县）交通主管部门意见</t>
  </si>
  <si>
    <t>市（县）财政部门意见</t>
  </si>
  <si>
    <t xml:space="preserve">         年    月    日</t>
  </si>
  <si>
    <t xml:space="preserve">               年   月    日</t>
  </si>
  <si>
    <t>注：此表一式四份，南通交通、如皋交通、财政部门各执一份，企业留存一份。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</si>
</sst>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0_ "/>
    <numFmt numFmtId="178" formatCode="0_ "/>
    <numFmt numFmtId="179" formatCode="0.00_);[Red]\(0.00\)"/>
    <numFmt numFmtId="180" formatCode="0_);[Red]\(0\)"/>
    <numFmt numFmtId="181" formatCode="0.00_);\(0.00\)"/>
    <numFmt numFmtId="182" formatCode="0.0000_ "/>
  </numFmts>
  <fonts count="58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8"/>
      <name val="黑体"/>
      <family val="3"/>
    </font>
    <font>
      <sz val="12"/>
      <color indexed="8"/>
      <name val="宋体"/>
      <family val="0"/>
    </font>
    <font>
      <sz val="12"/>
      <name val="等线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name val="等线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name val="Cambria"/>
      <family val="0"/>
    </font>
    <font>
      <sz val="9"/>
      <color indexed="8"/>
      <name val="Cambria"/>
      <family val="0"/>
    </font>
    <font>
      <sz val="12"/>
      <color rgb="FFFF0000"/>
      <name val="宋体"/>
      <family val="0"/>
    </font>
    <font>
      <sz val="10"/>
      <name val="Cambria"/>
      <family val="0"/>
    </font>
    <font>
      <sz val="10"/>
      <color indexed="8"/>
      <name val="Cambria"/>
      <family val="0"/>
    </font>
    <font>
      <sz val="10"/>
      <color theme="1"/>
      <name val="Cambria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4" fillId="0" borderId="0">
      <alignment/>
      <protection/>
    </xf>
  </cellStyleXfs>
  <cellXfs count="117">
    <xf numFmtId="0" fontId="0" fillId="0" borderId="0" xfId="0" applyAlignment="1">
      <alignment/>
    </xf>
    <xf numFmtId="0" fontId="2" fillId="0" borderId="0" xfId="66" applyFont="1" applyAlignment="1">
      <alignment horizontal="center" vertical="center" wrapText="1"/>
      <protection/>
    </xf>
    <xf numFmtId="0" fontId="3" fillId="0" borderId="0" xfId="66" applyFont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0" fillId="0" borderId="11" xfId="66" applyFont="1" applyBorder="1" applyAlignment="1">
      <alignment horizontal="center" vertical="center"/>
      <protection/>
    </xf>
    <xf numFmtId="0" fontId="0" fillId="0" borderId="12" xfId="66" applyFont="1" applyBorder="1" applyAlignment="1">
      <alignment horizontal="center" vertical="center"/>
      <protection/>
    </xf>
    <xf numFmtId="0" fontId="0" fillId="0" borderId="13" xfId="66" applyFont="1" applyBorder="1" applyAlignment="1">
      <alignment horizontal="center" vertical="center"/>
      <protection/>
    </xf>
    <xf numFmtId="0" fontId="0" fillId="0" borderId="14" xfId="66" applyFont="1" applyFill="1" applyBorder="1" applyAlignment="1">
      <alignment horizontal="center" vertical="center"/>
      <protection/>
    </xf>
    <xf numFmtId="0" fontId="0" fillId="0" borderId="14" xfId="66" applyNumberFormat="1" applyFont="1" applyFill="1" applyBorder="1" applyAlignment="1">
      <alignment horizontal="center" vertical="center"/>
      <protection/>
    </xf>
    <xf numFmtId="0" fontId="0" fillId="0" borderId="14" xfId="66" applyFont="1" applyBorder="1" applyAlignment="1">
      <alignment horizontal="center" vertical="center" wrapText="1"/>
      <protection/>
    </xf>
    <xf numFmtId="0" fontId="0" fillId="0" borderId="14" xfId="66" applyFont="1" applyBorder="1" applyAlignment="1">
      <alignment horizontal="center" vertical="center"/>
      <protection/>
    </xf>
    <xf numFmtId="176" fontId="0" fillId="0" borderId="14" xfId="66" applyNumberFormat="1" applyFont="1" applyBorder="1" applyAlignment="1">
      <alignment horizontal="center" vertical="center"/>
      <protection/>
    </xf>
    <xf numFmtId="176" fontId="0" fillId="0" borderId="15" xfId="66" applyNumberFormat="1" applyFont="1" applyBorder="1" applyAlignment="1">
      <alignment horizontal="center" vertical="center" wrapText="1"/>
      <protection/>
    </xf>
    <xf numFmtId="176" fontId="0" fillId="0" borderId="16" xfId="66" applyNumberFormat="1" applyFont="1" applyBorder="1" applyAlignment="1">
      <alignment horizontal="center" vertical="center" wrapText="1"/>
      <protection/>
    </xf>
    <xf numFmtId="0" fontId="4" fillId="0" borderId="17" xfId="66" applyFont="1" applyFill="1" applyBorder="1" applyAlignment="1">
      <alignment horizontal="center" vertical="center" wrapText="1"/>
      <protection/>
    </xf>
    <xf numFmtId="0" fontId="4" fillId="0" borderId="14" xfId="67" applyFont="1" applyFill="1" applyBorder="1" applyAlignment="1">
      <alignment horizontal="center" vertical="center"/>
      <protection/>
    </xf>
    <xf numFmtId="177" fontId="0" fillId="0" borderId="14" xfId="66" applyNumberFormat="1" applyFont="1" applyFill="1" applyBorder="1" applyAlignment="1">
      <alignment horizontal="center" vertical="center"/>
      <protection/>
    </xf>
    <xf numFmtId="0" fontId="5" fillId="0" borderId="14" xfId="67" applyFont="1" applyFill="1" applyBorder="1" applyAlignment="1">
      <alignment horizontal="center" vertical="center"/>
      <protection/>
    </xf>
    <xf numFmtId="0" fontId="0" fillId="0" borderId="14" xfId="66" applyFont="1" applyFill="1" applyBorder="1" applyAlignment="1">
      <alignment horizontal="center" vertical="center" wrapText="1"/>
      <protection/>
    </xf>
    <xf numFmtId="178" fontId="0" fillId="0" borderId="14" xfId="66" applyNumberFormat="1" applyFont="1" applyFill="1" applyBorder="1" applyAlignment="1">
      <alignment horizontal="center" vertical="center"/>
      <protection/>
    </xf>
    <xf numFmtId="0" fontId="0" fillId="0" borderId="11" xfId="66" applyFont="1" applyFill="1" applyBorder="1" applyAlignment="1">
      <alignment horizontal="center" vertical="center"/>
      <protection/>
    </xf>
    <xf numFmtId="0" fontId="0" fillId="0" borderId="13" xfId="66" applyFont="1" applyFill="1" applyBorder="1" applyAlignment="1">
      <alignment horizontal="center" vertical="center"/>
      <protection/>
    </xf>
    <xf numFmtId="0" fontId="0" fillId="0" borderId="12" xfId="66" applyFont="1" applyFill="1" applyBorder="1" applyAlignment="1">
      <alignment horizontal="center" vertical="center"/>
      <protection/>
    </xf>
    <xf numFmtId="0" fontId="0" fillId="0" borderId="18" xfId="66" applyFont="1" applyBorder="1" applyAlignment="1">
      <alignment horizontal="center"/>
      <protection/>
    </xf>
    <xf numFmtId="0" fontId="0" fillId="0" borderId="19" xfId="66" applyFont="1" applyBorder="1" applyAlignment="1">
      <alignment horizontal="center"/>
      <protection/>
    </xf>
    <xf numFmtId="0" fontId="0" fillId="0" borderId="20" xfId="66" applyFont="1" applyBorder="1" applyAlignment="1">
      <alignment horizontal="center"/>
      <protection/>
    </xf>
    <xf numFmtId="0" fontId="0" fillId="0" borderId="14" xfId="66" applyFont="1" applyBorder="1" applyAlignment="1">
      <alignment horizontal="left"/>
      <protection/>
    </xf>
    <xf numFmtId="0" fontId="0" fillId="0" borderId="21" xfId="66" applyFont="1" applyBorder="1" applyAlignment="1">
      <alignment horizontal="center"/>
      <protection/>
    </xf>
    <xf numFmtId="0" fontId="0" fillId="0" borderId="0" xfId="66" applyFont="1" applyBorder="1" applyAlignment="1">
      <alignment horizontal="center"/>
      <protection/>
    </xf>
    <xf numFmtId="0" fontId="0" fillId="0" borderId="22" xfId="66" applyFont="1" applyBorder="1" applyAlignment="1">
      <alignment horizontal="center"/>
      <protection/>
    </xf>
    <xf numFmtId="0" fontId="0" fillId="0" borderId="23" xfId="66" applyFont="1" applyBorder="1" applyAlignment="1">
      <alignment horizontal="center"/>
      <protection/>
    </xf>
    <xf numFmtId="0" fontId="0" fillId="0" borderId="10" xfId="66" applyFont="1" applyBorder="1" applyAlignment="1">
      <alignment horizontal="center"/>
      <protection/>
    </xf>
    <xf numFmtId="0" fontId="0" fillId="0" borderId="24" xfId="66" applyFont="1" applyBorder="1" applyAlignment="1">
      <alignment horizontal="center"/>
      <protection/>
    </xf>
    <xf numFmtId="0" fontId="0" fillId="0" borderId="0" xfId="66" applyFont="1" applyAlignment="1">
      <alignment horizontal="left" vertical="center"/>
      <protection/>
    </xf>
    <xf numFmtId="0" fontId="0" fillId="0" borderId="14" xfId="66" applyFont="1" applyFill="1" applyBorder="1" applyAlignment="1">
      <alignment vertical="center"/>
      <protection/>
    </xf>
    <xf numFmtId="179" fontId="0" fillId="0" borderId="0" xfId="0" applyNumberFormat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179" fontId="7" fillId="33" borderId="14" xfId="0" applyNumberFormat="1" applyFont="1" applyFill="1" applyBorder="1" applyAlignment="1">
      <alignment horizontal="center" vertical="center" wrapText="1"/>
    </xf>
    <xf numFmtId="180" fontId="7" fillId="33" borderId="14" xfId="0" applyNumberFormat="1" applyFont="1" applyFill="1" applyBorder="1" applyAlignment="1">
      <alignment horizontal="center" vertical="center" wrapText="1"/>
    </xf>
    <xf numFmtId="0" fontId="7" fillId="33" borderId="14" xfId="37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81" fontId="9" fillId="33" borderId="14" xfId="37" applyNumberFormat="1" applyFont="1" applyFill="1" applyBorder="1" applyAlignment="1">
      <alignment horizontal="center" vertical="center" wrapText="1"/>
    </xf>
    <xf numFmtId="0" fontId="7" fillId="33" borderId="14" xfId="36" applyFont="1" applyFill="1" applyBorder="1" applyAlignment="1">
      <alignment horizontal="center" vertical="center" wrapText="1"/>
    </xf>
    <xf numFmtId="181" fontId="7" fillId="33" borderId="14" xfId="37" applyNumberFormat="1" applyFont="1" applyFill="1" applyBorder="1" applyAlignment="1">
      <alignment horizontal="center" vertical="center" wrapText="1"/>
    </xf>
    <xf numFmtId="31" fontId="7" fillId="33" borderId="14" xfId="0" applyNumberFormat="1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182" fontId="7" fillId="33" borderId="14" xfId="0" applyNumberFormat="1" applyFont="1" applyFill="1" applyBorder="1" applyAlignment="1">
      <alignment horizont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9" fillId="33" borderId="14" xfId="37" applyFont="1" applyFill="1" applyBorder="1" applyAlignment="1">
      <alignment horizontal="center" vertical="center" wrapText="1"/>
    </xf>
    <xf numFmtId="0" fontId="51" fillId="0" borderId="14" xfId="68" applyNumberFormat="1" applyFont="1" applyFill="1" applyBorder="1" applyAlignment="1">
      <alignment horizontal="center" vertical="center" wrapText="1"/>
      <protection/>
    </xf>
    <xf numFmtId="0" fontId="8" fillId="0" borderId="14" xfId="0" applyNumberFormat="1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1" fillId="0" borderId="14" xfId="68" applyNumberFormat="1" applyFont="1" applyFill="1" applyBorder="1" applyAlignment="1">
      <alignment horizontal="center" vertical="center"/>
      <protection/>
    </xf>
    <xf numFmtId="0" fontId="9" fillId="33" borderId="14" xfId="0" applyFont="1" applyFill="1" applyBorder="1" applyAlignment="1">
      <alignment horizontal="center" vertical="center" wrapText="1"/>
    </xf>
    <xf numFmtId="180" fontId="9" fillId="33" borderId="14" xfId="0" applyNumberFormat="1" applyFont="1" applyFill="1" applyBorder="1" applyAlignment="1">
      <alignment horizontal="center" vertical="center" wrapText="1"/>
    </xf>
    <xf numFmtId="179" fontId="9" fillId="33" borderId="14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182" fontId="0" fillId="0" borderId="0" xfId="0" applyNumberFormat="1" applyAlignment="1">
      <alignment/>
    </xf>
    <xf numFmtId="179" fontId="9" fillId="33" borderId="14" xfId="37" applyNumberFormat="1" applyFont="1" applyFill="1" applyBorder="1" applyAlignment="1">
      <alignment horizontal="center" vertical="center" wrapText="1"/>
    </xf>
    <xf numFmtId="0" fontId="7" fillId="33" borderId="14" xfId="37" applyFont="1" applyFill="1" applyBorder="1" applyAlignment="1">
      <alignment/>
    </xf>
    <xf numFmtId="177" fontId="0" fillId="0" borderId="0" xfId="0" applyNumberFormat="1" applyFont="1" applyFill="1" applyBorder="1" applyAlignment="1">
      <alignment horizontal="center" vertical="center"/>
    </xf>
    <xf numFmtId="181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9" fontId="5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7" fillId="33" borderId="14" xfId="36" applyFont="1" applyFill="1" applyBorder="1" applyAlignment="1">
      <alignment/>
    </xf>
    <xf numFmtId="177" fontId="53" fillId="0" borderId="0" xfId="0" applyNumberFormat="1" applyFont="1" applyAlignment="1">
      <alignment/>
    </xf>
    <xf numFmtId="179" fontId="7" fillId="33" borderId="14" xfId="37" applyNumberFormat="1" applyFont="1" applyFill="1" applyBorder="1" applyAlignment="1">
      <alignment horizontal="center" vertical="center" wrapText="1"/>
    </xf>
    <xf numFmtId="177" fontId="7" fillId="33" borderId="14" xfId="0" applyNumberFormat="1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9" fillId="33" borderId="14" xfId="37" applyFont="1" applyFill="1" applyBorder="1" applyAlignment="1">
      <alignment/>
    </xf>
    <xf numFmtId="31" fontId="9" fillId="33" borderId="14" xfId="0" applyNumberFormat="1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182" fontId="9" fillId="33" borderId="14" xfId="0" applyNumberFormat="1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vertical="center" wrapText="1"/>
    </xf>
    <xf numFmtId="0" fontId="54" fillId="0" borderId="14" xfId="68" applyNumberFormat="1" applyFont="1" applyFill="1" applyBorder="1" applyAlignment="1">
      <alignment horizontal="center" vertical="center" wrapText="1"/>
      <protection/>
    </xf>
    <xf numFmtId="0" fontId="54" fillId="0" borderId="14" xfId="68" applyNumberFormat="1" applyFont="1" applyFill="1" applyBorder="1" applyAlignment="1">
      <alignment horizontal="center" vertical="center"/>
      <protection/>
    </xf>
    <xf numFmtId="0" fontId="54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81" fontId="9" fillId="33" borderId="14" xfId="37" applyNumberFormat="1" applyFont="1" applyFill="1" applyBorder="1" applyAlignment="1">
      <alignment/>
    </xf>
    <xf numFmtId="0" fontId="9" fillId="33" borderId="14" xfId="36" applyFont="1" applyFill="1" applyBorder="1" applyAlignment="1">
      <alignment/>
    </xf>
    <xf numFmtId="177" fontId="9" fillId="33" borderId="14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/>
    </xf>
    <xf numFmtId="181" fontId="7" fillId="33" borderId="14" xfId="37" applyNumberFormat="1" applyFont="1" applyFill="1" applyBorder="1" applyAlignment="1">
      <alignment/>
    </xf>
    <xf numFmtId="0" fontId="12" fillId="33" borderId="14" xfId="37" applyFont="1" applyFill="1" applyBorder="1" applyAlignment="1">
      <alignment horizontal="center" vertical="center" wrapText="1"/>
    </xf>
    <xf numFmtId="0" fontId="13" fillId="34" borderId="14" xfId="63" applyFont="1" applyFill="1" applyBorder="1" applyAlignment="1">
      <alignment horizontal="center" vertical="center" wrapText="1"/>
      <protection/>
    </xf>
    <xf numFmtId="0" fontId="10" fillId="34" borderId="14" xfId="64" applyFont="1" applyFill="1" applyBorder="1" applyAlignment="1">
      <alignment horizontal="center" vertical="center" wrapText="1"/>
      <protection/>
    </xf>
    <xf numFmtId="0" fontId="57" fillId="34" borderId="14" xfId="65" applyFont="1" applyFill="1" applyBorder="1" applyAlignment="1">
      <alignment horizontal="center" vertical="center" wrapText="1"/>
      <protection/>
    </xf>
    <xf numFmtId="179" fontId="10" fillId="34" borderId="14" xfId="0" applyNumberFormat="1" applyFont="1" applyFill="1" applyBorder="1" applyAlignment="1">
      <alignment horizontal="center" vertical="center"/>
    </xf>
    <xf numFmtId="0" fontId="57" fillId="34" borderId="14" xfId="65" applyFont="1" applyFill="1" applyBorder="1" applyAlignment="1">
      <alignment horizontal="center" vertical="center" wrapText="1" shrinkToFit="1"/>
      <protection/>
    </xf>
    <xf numFmtId="0" fontId="14" fillId="34" borderId="14" xfId="65" applyFont="1" applyFill="1" applyBorder="1" applyAlignment="1">
      <alignment horizontal="center" vertical="center" wrapText="1"/>
      <protection/>
    </xf>
    <xf numFmtId="0" fontId="12" fillId="33" borderId="14" xfId="36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178" fontId="7" fillId="33" borderId="14" xfId="0" applyNumberFormat="1" applyFont="1" applyFill="1" applyBorder="1" applyAlignment="1">
      <alignment horizontal="center" vertical="center" wrapText="1"/>
    </xf>
    <xf numFmtId="177" fontId="50" fillId="0" borderId="0" xfId="0" applyNumberFormat="1" applyFont="1" applyFill="1" applyBorder="1" applyAlignment="1">
      <alignment vertical="center"/>
    </xf>
    <xf numFmtId="0" fontId="8" fillId="34" borderId="14" xfId="65" applyFont="1" applyFill="1" applyBorder="1" applyAlignment="1">
      <alignment horizontal="center" vertical="center" wrapText="1" shrinkToFit="1"/>
      <protection/>
    </xf>
    <xf numFmtId="177" fontId="50" fillId="0" borderId="14" xfId="0" applyNumberFormat="1" applyFont="1" applyFill="1" applyBorder="1" applyAlignment="1">
      <alignment horizontal="center" vertical="center"/>
    </xf>
    <xf numFmtId="0" fontId="8" fillId="34" borderId="14" xfId="65" applyFont="1" applyFill="1" applyBorder="1" applyAlignment="1">
      <alignment horizontal="center" vertical="center" wrapText="1"/>
      <protection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2 2 2 2 2 2" xfId="63"/>
    <cellStyle name="常规 53 2 2 2 2 2" xfId="64"/>
    <cellStyle name="常规 10 10" xfId="65"/>
    <cellStyle name="常规 2" xfId="66"/>
    <cellStyle name="常规 4" xfId="67"/>
    <cellStyle name="常规_Sheet1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494;&#20449;&#32842;&#22825;\WeChat%20Files\wxid_e934kds98ysr21\FileStorage\File\2023-11\21&#24180;&#27833;&#36710;&#36816;&#3382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TTLSO"/>
      <sheetName val="Sheet3"/>
      <sheetName val="Sheet1"/>
      <sheetName val="Sheet2"/>
    </sheetNames>
    <sheetDataSet>
      <sheetData sheetId="2">
        <row r="16">
          <cell r="B16" t="str">
            <v>苏F85213</v>
          </cell>
          <cell r="C16" t="str">
            <v>14</v>
          </cell>
          <cell r="D16" t="str">
            <v>241</v>
          </cell>
          <cell r="E16" t="str">
            <v>白蒲客运站</v>
          </cell>
          <cell r="F16" t="str">
            <v>南通西站</v>
          </cell>
        </row>
        <row r="17">
          <cell r="B17" t="str">
            <v>苏F89751</v>
          </cell>
          <cell r="C17" t="str">
            <v>14</v>
          </cell>
          <cell r="D17" t="str">
            <v>241</v>
          </cell>
          <cell r="E17" t="str">
            <v>白蒲客运站</v>
          </cell>
          <cell r="F17" t="str">
            <v>南通西站</v>
          </cell>
        </row>
        <row r="18">
          <cell r="B18" t="str">
            <v>苏F86112</v>
          </cell>
          <cell r="C18" t="str">
            <v>14</v>
          </cell>
          <cell r="D18" t="str">
            <v>242</v>
          </cell>
          <cell r="E18" t="str">
            <v>下原镇政府</v>
          </cell>
          <cell r="F18" t="str">
            <v>南通西站</v>
          </cell>
        </row>
        <row r="19">
          <cell r="B19" t="str">
            <v>苏F81203</v>
          </cell>
          <cell r="C19" t="str">
            <v>14</v>
          </cell>
          <cell r="D19" t="str">
            <v>242</v>
          </cell>
          <cell r="E19" t="str">
            <v>下原镇政府</v>
          </cell>
          <cell r="F19" t="str">
            <v>南通西站</v>
          </cell>
        </row>
        <row r="20">
          <cell r="B20" t="str">
            <v>苏F81556</v>
          </cell>
          <cell r="C20" t="str">
            <v>14</v>
          </cell>
          <cell r="D20" t="str">
            <v>304</v>
          </cell>
          <cell r="E20" t="str">
            <v>东陈万富</v>
          </cell>
          <cell r="F20" t="str">
            <v>东陈高速</v>
          </cell>
        </row>
        <row r="21">
          <cell r="B21" t="str">
            <v>苏F86032</v>
          </cell>
          <cell r="C21" t="str">
            <v>14</v>
          </cell>
          <cell r="D21">
            <v>306</v>
          </cell>
          <cell r="E21" t="str">
            <v>雪岸大桥</v>
          </cell>
          <cell r="F21" t="str">
            <v>丁北粮库</v>
          </cell>
        </row>
        <row r="22">
          <cell r="B22" t="str">
            <v>苏F88886</v>
          </cell>
          <cell r="C22" t="str">
            <v>14</v>
          </cell>
          <cell r="D22" t="str">
            <v>310</v>
          </cell>
          <cell r="E22" t="str">
            <v>林梓路口</v>
          </cell>
          <cell r="F22" t="str">
            <v>白蒲客运站</v>
          </cell>
        </row>
        <row r="23">
          <cell r="B23" t="str">
            <v>苏F88820</v>
          </cell>
          <cell r="C23" t="str">
            <v>14</v>
          </cell>
          <cell r="D23" t="str">
            <v>311</v>
          </cell>
          <cell r="E23" t="str">
            <v>林梓居</v>
          </cell>
          <cell r="F23" t="str">
            <v>白蒲客运站</v>
          </cell>
        </row>
        <row r="24">
          <cell r="B24" t="str">
            <v>苏F83521</v>
          </cell>
          <cell r="C24" t="str">
            <v>14</v>
          </cell>
          <cell r="D24" t="str">
            <v>312</v>
          </cell>
          <cell r="E24" t="str">
            <v>白蒲客运站</v>
          </cell>
          <cell r="F24" t="str">
            <v>下原镇政府</v>
          </cell>
        </row>
        <row r="25">
          <cell r="B25" t="str">
            <v>苏F85021</v>
          </cell>
          <cell r="C25" t="str">
            <v>14</v>
          </cell>
          <cell r="D25">
            <v>314</v>
          </cell>
          <cell r="E25" t="str">
            <v>马塘</v>
          </cell>
          <cell r="F25" t="str">
            <v>白蒲客运站</v>
          </cell>
        </row>
        <row r="26">
          <cell r="B26" t="str">
            <v>苏F82760</v>
          </cell>
          <cell r="C26" t="str">
            <v>14</v>
          </cell>
          <cell r="D26">
            <v>314</v>
          </cell>
          <cell r="E26" t="str">
            <v>马塘</v>
          </cell>
          <cell r="F26" t="str">
            <v>白蒲客运站</v>
          </cell>
        </row>
        <row r="27">
          <cell r="B27" t="str">
            <v>苏F87059</v>
          </cell>
          <cell r="C27" t="str">
            <v>14</v>
          </cell>
          <cell r="D27" t="str">
            <v>315</v>
          </cell>
          <cell r="E27" t="str">
            <v>九华镇政府</v>
          </cell>
          <cell r="F27" t="str">
            <v>白蒲客运站</v>
          </cell>
        </row>
        <row r="28">
          <cell r="B28" t="str">
            <v>苏FE9175</v>
          </cell>
          <cell r="C28" t="str">
            <v>14</v>
          </cell>
          <cell r="D28" t="str">
            <v>315</v>
          </cell>
          <cell r="E28" t="str">
            <v>九华镇政府</v>
          </cell>
          <cell r="F28" t="str">
            <v>白蒲客运站</v>
          </cell>
        </row>
        <row r="29">
          <cell r="B29" t="str">
            <v>苏F81310</v>
          </cell>
          <cell r="C29" t="str">
            <v>14</v>
          </cell>
          <cell r="D29" t="str">
            <v>318</v>
          </cell>
          <cell r="E29" t="str">
            <v>下原镇政府</v>
          </cell>
          <cell r="F29" t="str">
            <v>曙光村</v>
          </cell>
        </row>
        <row r="30">
          <cell r="B30" t="str">
            <v>苏F89932</v>
          </cell>
          <cell r="C30" t="str">
            <v>14</v>
          </cell>
          <cell r="D30" t="str">
            <v>319</v>
          </cell>
          <cell r="E30" t="str">
            <v>下原镇政府</v>
          </cell>
          <cell r="F30" t="str">
            <v>吴窑镇政府</v>
          </cell>
        </row>
        <row r="31">
          <cell r="B31" t="str">
            <v>苏F82511</v>
          </cell>
          <cell r="C31" t="str">
            <v>14</v>
          </cell>
          <cell r="D31" t="str">
            <v>321</v>
          </cell>
          <cell r="E31" t="str">
            <v>吴窑镇政府</v>
          </cell>
          <cell r="F31" t="str">
            <v>美树城</v>
          </cell>
        </row>
        <row r="32">
          <cell r="B32" t="str">
            <v>苏F81071</v>
          </cell>
          <cell r="C32" t="str">
            <v>14</v>
          </cell>
          <cell r="D32" t="str">
            <v>322</v>
          </cell>
          <cell r="E32" t="str">
            <v>吴窑镇政府</v>
          </cell>
          <cell r="F32" t="str">
            <v>磨头镇政府</v>
          </cell>
        </row>
        <row r="33">
          <cell r="B33" t="str">
            <v>苏F88836</v>
          </cell>
          <cell r="C33" t="str">
            <v>14</v>
          </cell>
          <cell r="D33">
            <v>322</v>
          </cell>
          <cell r="E33" t="str">
            <v>吴窑镇政府</v>
          </cell>
          <cell r="F33" t="str">
            <v>磨头镇政府</v>
          </cell>
        </row>
        <row r="34">
          <cell r="B34" t="str">
            <v>苏F80981</v>
          </cell>
          <cell r="C34" t="str">
            <v>14</v>
          </cell>
          <cell r="D34" t="str">
            <v>323</v>
          </cell>
          <cell r="E34" t="str">
            <v>磨头镇政府</v>
          </cell>
          <cell r="F34" t="str">
            <v>建工宾馆</v>
          </cell>
        </row>
        <row r="35">
          <cell r="B35" t="str">
            <v>苏F85805</v>
          </cell>
          <cell r="C35" t="str">
            <v>14</v>
          </cell>
          <cell r="D35" t="str">
            <v>323</v>
          </cell>
          <cell r="E35" t="str">
            <v>磨头镇政府</v>
          </cell>
          <cell r="F35" t="str">
            <v>建工宾馆</v>
          </cell>
        </row>
        <row r="36">
          <cell r="B36" t="str">
            <v>苏F83685</v>
          </cell>
          <cell r="C36" t="str">
            <v>14</v>
          </cell>
          <cell r="D36">
            <v>324</v>
          </cell>
          <cell r="E36" t="str">
            <v>九华镇政府</v>
          </cell>
          <cell r="F36" t="str">
            <v>如皋港客运站</v>
          </cell>
        </row>
        <row r="37">
          <cell r="B37" t="str">
            <v>苏F85359</v>
          </cell>
          <cell r="C37" t="str">
            <v>14</v>
          </cell>
          <cell r="D37" t="str">
            <v>325</v>
          </cell>
          <cell r="E37" t="str">
            <v>九华镇政府</v>
          </cell>
          <cell r="F37" t="str">
            <v>长江镇谢楼村</v>
          </cell>
        </row>
        <row r="38">
          <cell r="B38" t="str">
            <v>苏F85925</v>
          </cell>
          <cell r="C38" t="str">
            <v>14</v>
          </cell>
          <cell r="D38">
            <v>325</v>
          </cell>
          <cell r="E38" t="str">
            <v>九华镇政府</v>
          </cell>
          <cell r="F38" t="str">
            <v>如皋港客运站</v>
          </cell>
        </row>
        <row r="39">
          <cell r="B39" t="str">
            <v>苏F87911</v>
          </cell>
          <cell r="C39" t="str">
            <v>14</v>
          </cell>
          <cell r="D39">
            <v>325</v>
          </cell>
          <cell r="E39" t="str">
            <v>九华镇政府</v>
          </cell>
          <cell r="F39" t="str">
            <v>长江镇谢楼村</v>
          </cell>
        </row>
        <row r="40">
          <cell r="B40" t="str">
            <v>苏F86108</v>
          </cell>
          <cell r="C40" t="str">
            <v>14</v>
          </cell>
          <cell r="D40" t="str">
            <v>326</v>
          </cell>
          <cell r="E40" t="str">
            <v>黄市新村</v>
          </cell>
          <cell r="F40" t="str">
            <v>张黄</v>
          </cell>
        </row>
        <row r="41">
          <cell r="B41" t="str">
            <v>苏F80576</v>
          </cell>
          <cell r="C41" t="str">
            <v>14</v>
          </cell>
          <cell r="D41" t="str">
            <v>326</v>
          </cell>
          <cell r="E41" t="str">
            <v>黄市新村</v>
          </cell>
          <cell r="F41" t="str">
            <v>张黄</v>
          </cell>
        </row>
        <row r="42">
          <cell r="B42" t="str">
            <v>苏F87791</v>
          </cell>
          <cell r="C42" t="str">
            <v>14</v>
          </cell>
          <cell r="D42" t="str">
            <v>327</v>
          </cell>
          <cell r="E42" t="str">
            <v>江安马堡村</v>
          </cell>
          <cell r="F42" t="str">
            <v>石庄客运站</v>
          </cell>
        </row>
        <row r="43">
          <cell r="B43" t="str">
            <v>苏F80081</v>
          </cell>
          <cell r="C43" t="str">
            <v>14</v>
          </cell>
          <cell r="D43" t="str">
            <v>327</v>
          </cell>
          <cell r="E43" t="str">
            <v>江安马堡村</v>
          </cell>
          <cell r="F43" t="str">
            <v>石庄客运站</v>
          </cell>
        </row>
        <row r="44">
          <cell r="B44" t="str">
            <v>苏F80725</v>
          </cell>
          <cell r="C44" t="str">
            <v>14</v>
          </cell>
          <cell r="D44" t="str">
            <v>328</v>
          </cell>
          <cell r="E44" t="str">
            <v>江安镇政府</v>
          </cell>
          <cell r="F44" t="str">
            <v>叶庄</v>
          </cell>
        </row>
        <row r="45">
          <cell r="B45" t="str">
            <v>苏F88780</v>
          </cell>
          <cell r="C45" t="str">
            <v>14</v>
          </cell>
          <cell r="D45" t="str">
            <v>328</v>
          </cell>
          <cell r="E45" t="str">
            <v>江安镇政府</v>
          </cell>
          <cell r="F45" t="str">
            <v>叶庄</v>
          </cell>
        </row>
        <row r="46">
          <cell r="B46" t="str">
            <v>苏F82865</v>
          </cell>
          <cell r="C46" t="str">
            <v>14</v>
          </cell>
          <cell r="D46" t="str">
            <v>336</v>
          </cell>
          <cell r="E46" t="str">
            <v>石庄客运站</v>
          </cell>
          <cell r="F46" t="str">
            <v>江安镇政府</v>
          </cell>
        </row>
        <row r="47">
          <cell r="B47" t="str">
            <v>苏F80899</v>
          </cell>
          <cell r="C47" t="str">
            <v>14</v>
          </cell>
          <cell r="D47" t="str">
            <v>336</v>
          </cell>
          <cell r="E47" t="str">
            <v>石庄客运站</v>
          </cell>
          <cell r="F47" t="str">
            <v>江安镇政府</v>
          </cell>
        </row>
        <row r="48">
          <cell r="B48" t="str">
            <v>苏F82169</v>
          </cell>
          <cell r="C48" t="str">
            <v>14</v>
          </cell>
          <cell r="D48" t="str">
            <v>337</v>
          </cell>
          <cell r="E48" t="str">
            <v>搬经镇政府</v>
          </cell>
          <cell r="F48" t="str">
            <v>晓庄村委会</v>
          </cell>
        </row>
        <row r="49">
          <cell r="B49" t="str">
            <v>苏F88193</v>
          </cell>
          <cell r="C49" t="str">
            <v>14</v>
          </cell>
          <cell r="D49" t="str">
            <v>337</v>
          </cell>
          <cell r="E49" t="str">
            <v>搬经镇政府</v>
          </cell>
          <cell r="F49" t="str">
            <v>晓庄村委会</v>
          </cell>
        </row>
        <row r="50">
          <cell r="B50" t="str">
            <v>苏F85530</v>
          </cell>
          <cell r="C50" t="str">
            <v>14</v>
          </cell>
          <cell r="D50" t="str">
            <v>338</v>
          </cell>
          <cell r="E50" t="str">
            <v>肖马村</v>
          </cell>
          <cell r="F50" t="str">
            <v>丁许村</v>
          </cell>
        </row>
        <row r="51">
          <cell r="B51" t="str">
            <v>苏F85615</v>
          </cell>
          <cell r="C51" t="str">
            <v>14</v>
          </cell>
          <cell r="D51" t="str">
            <v>338</v>
          </cell>
          <cell r="E51" t="str">
            <v>肖马村</v>
          </cell>
          <cell r="F51" t="str">
            <v>丁许村</v>
          </cell>
        </row>
        <row r="52">
          <cell r="B52" t="str">
            <v>苏F85855</v>
          </cell>
          <cell r="C52" t="str">
            <v>14</v>
          </cell>
          <cell r="D52" t="str">
            <v>339</v>
          </cell>
          <cell r="E52" t="str">
            <v>搬经镇政府</v>
          </cell>
          <cell r="F52" t="str">
            <v>城西中学</v>
          </cell>
        </row>
        <row r="53">
          <cell r="B53" t="str">
            <v>苏F89386</v>
          </cell>
          <cell r="C53" t="str">
            <v>14</v>
          </cell>
          <cell r="D53" t="str">
            <v>340</v>
          </cell>
          <cell r="E53" t="str">
            <v>塘湾村</v>
          </cell>
          <cell r="F53" t="str">
            <v>曹石村</v>
          </cell>
        </row>
        <row r="54">
          <cell r="B54" t="str">
            <v>苏F80885</v>
          </cell>
          <cell r="C54" t="str">
            <v>14</v>
          </cell>
          <cell r="D54" t="str">
            <v>340</v>
          </cell>
          <cell r="E54" t="str">
            <v>塘湾村</v>
          </cell>
          <cell r="F54" t="str">
            <v>曹石村</v>
          </cell>
        </row>
        <row r="55">
          <cell r="B55" t="str">
            <v>苏F88682</v>
          </cell>
          <cell r="C55" t="str">
            <v>14</v>
          </cell>
          <cell r="D55" t="str">
            <v>341</v>
          </cell>
          <cell r="E55" t="str">
            <v>车马湖路口</v>
          </cell>
          <cell r="F55" t="str">
            <v>郭园文化广场</v>
          </cell>
        </row>
        <row r="56">
          <cell r="B56" t="str">
            <v>苏F87226</v>
          </cell>
          <cell r="C56" t="str">
            <v>14</v>
          </cell>
          <cell r="D56" t="str">
            <v>342</v>
          </cell>
          <cell r="E56" t="str">
            <v>郭元文化广场</v>
          </cell>
          <cell r="F56" t="str">
            <v>长江镇政府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5"/>
  <sheetViews>
    <sheetView tabSelected="1" workbookViewId="0" topLeftCell="A1">
      <selection activeCell="H213" sqref="H213"/>
    </sheetView>
  </sheetViews>
  <sheetFormatPr defaultColWidth="9.00390625" defaultRowHeight="24.75" customHeight="1"/>
  <cols>
    <col min="1" max="1" width="4.875" style="0" customWidth="1"/>
    <col min="2" max="2" width="7.25390625" style="0" customWidth="1"/>
    <col min="3" max="3" width="6.75390625" style="0" customWidth="1"/>
    <col min="4" max="4" width="7.875" style="0" customWidth="1"/>
    <col min="5" max="5" width="10.125" style="0" customWidth="1"/>
    <col min="6" max="6" width="10.75390625" style="0" customWidth="1"/>
    <col min="7" max="7" width="10.50390625" style="0" customWidth="1"/>
    <col min="8" max="8" width="9.75390625" style="0" customWidth="1"/>
    <col min="9" max="9" width="10.75390625" style="0" customWidth="1"/>
    <col min="10" max="10" width="11.75390625" style="0" customWidth="1"/>
    <col min="12" max="12" width="14.25390625" style="0" customWidth="1"/>
    <col min="13" max="14" width="12.625" style="0" bestFit="1" customWidth="1"/>
    <col min="16" max="16" width="12.75390625" style="0" bestFit="1" customWidth="1"/>
  </cols>
  <sheetData>
    <row r="1" spans="1:10" ht="57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.75" customHeight="1">
      <c r="A2" s="37" t="s">
        <v>1</v>
      </c>
      <c r="B2" s="37"/>
      <c r="C2" s="38" t="s">
        <v>2</v>
      </c>
      <c r="D2" s="38"/>
      <c r="E2" s="38"/>
      <c r="F2" s="38"/>
      <c r="G2" s="38"/>
      <c r="H2" s="38"/>
      <c r="I2" s="38"/>
      <c r="J2" s="38"/>
    </row>
    <row r="3" spans="1:10" ht="24.75" customHeight="1">
      <c r="A3" s="37" t="s">
        <v>3</v>
      </c>
      <c r="B3" s="37"/>
      <c r="C3" s="37" t="s">
        <v>4</v>
      </c>
      <c r="D3" s="37" t="s">
        <v>5</v>
      </c>
      <c r="E3" s="37"/>
      <c r="F3" s="39" t="s">
        <v>6</v>
      </c>
      <c r="G3" s="39"/>
      <c r="H3" s="39"/>
      <c r="I3" s="40" t="s">
        <v>7</v>
      </c>
      <c r="J3" s="112" t="s">
        <v>8</v>
      </c>
    </row>
    <row r="4" spans="1:10" ht="24.75" customHeight="1">
      <c r="A4" s="37" t="s">
        <v>9</v>
      </c>
      <c r="B4" s="37"/>
      <c r="C4" s="37" t="s">
        <v>10</v>
      </c>
      <c r="D4" s="37" t="s">
        <v>5</v>
      </c>
      <c r="E4" s="37"/>
      <c r="F4" s="39" t="s">
        <v>11</v>
      </c>
      <c r="G4" s="39"/>
      <c r="H4" s="39"/>
      <c r="I4" s="40" t="s">
        <v>7</v>
      </c>
      <c r="J4" s="37" t="s">
        <v>12</v>
      </c>
    </row>
    <row r="5" spans="1:10" ht="24.75" customHeight="1">
      <c r="A5" s="37" t="s">
        <v>13</v>
      </c>
      <c r="B5" s="37" t="s">
        <v>14</v>
      </c>
      <c r="C5" s="37"/>
      <c r="D5" s="37"/>
      <c r="E5" s="37"/>
      <c r="F5" s="37"/>
      <c r="G5" s="40" t="s">
        <v>15</v>
      </c>
      <c r="H5" s="40" t="s">
        <v>16</v>
      </c>
      <c r="I5" s="40" t="s">
        <v>17</v>
      </c>
      <c r="J5" s="37" t="s">
        <v>18</v>
      </c>
    </row>
    <row r="6" spans="1:10" ht="24.75" customHeight="1">
      <c r="A6" s="37"/>
      <c r="B6" s="37" t="s">
        <v>19</v>
      </c>
      <c r="C6" s="37" t="s">
        <v>20</v>
      </c>
      <c r="D6" s="37" t="s">
        <v>21</v>
      </c>
      <c r="E6" s="41" t="s">
        <v>22</v>
      </c>
      <c r="F6" s="41" t="s">
        <v>23</v>
      </c>
      <c r="G6" s="40"/>
      <c r="H6" s="40"/>
      <c r="I6" s="40"/>
      <c r="J6" s="37"/>
    </row>
    <row r="7" spans="1:16" ht="24.75" customHeight="1">
      <c r="A7" s="103">
        <v>1</v>
      </c>
      <c r="B7" s="104" t="s">
        <v>24</v>
      </c>
      <c r="C7" s="105" t="s">
        <v>25</v>
      </c>
      <c r="D7" s="106">
        <v>25582</v>
      </c>
      <c r="E7" s="107">
        <v>4121</v>
      </c>
      <c r="F7" s="48">
        <v>501.6005</v>
      </c>
      <c r="G7" s="48">
        <f>E7*0.10873698</f>
        <v>448.10509458</v>
      </c>
      <c r="H7" s="48">
        <f>F7*0.61477266</f>
        <v>308.37027364233</v>
      </c>
      <c r="I7" s="80">
        <f>H7+G7</f>
        <v>756.47536822233</v>
      </c>
      <c r="J7" s="70"/>
      <c r="P7" s="113"/>
    </row>
    <row r="8" spans="1:16" ht="24.75" customHeight="1">
      <c r="A8" s="103">
        <v>2</v>
      </c>
      <c r="B8" s="108" t="s">
        <v>26</v>
      </c>
      <c r="C8" s="108" t="s">
        <v>27</v>
      </c>
      <c r="D8" s="109" t="s">
        <v>28</v>
      </c>
      <c r="E8" s="107">
        <v>28547</v>
      </c>
      <c r="F8" s="107">
        <v>2544</v>
      </c>
      <c r="G8" s="48">
        <f>E8*0.10873698</f>
        <v>3104.11456806</v>
      </c>
      <c r="H8" s="48">
        <f aca="true" t="shared" si="0" ref="H8:H16">F8*0.61477266</f>
        <v>1563.9816470399999</v>
      </c>
      <c r="I8" s="80">
        <f aca="true" t="shared" si="1" ref="I8:I16">H8+G8</f>
        <v>4668.096215099999</v>
      </c>
      <c r="J8" s="70"/>
      <c r="M8" s="101"/>
      <c r="N8" s="68"/>
      <c r="P8" s="113"/>
    </row>
    <row r="9" spans="1:16" ht="24.75" customHeight="1">
      <c r="A9" s="103">
        <v>3</v>
      </c>
      <c r="B9" s="108" t="s">
        <v>26</v>
      </c>
      <c r="C9" s="108" t="s">
        <v>27</v>
      </c>
      <c r="D9" s="109" t="s">
        <v>29</v>
      </c>
      <c r="E9" s="107">
        <v>28396</v>
      </c>
      <c r="F9" s="107">
        <v>2482</v>
      </c>
      <c r="G9" s="48">
        <f aca="true" t="shared" si="2" ref="G8:G16">E9*0.10873698</f>
        <v>3087.69528408</v>
      </c>
      <c r="H9" s="48">
        <f t="shared" si="0"/>
        <v>1525.8657421199998</v>
      </c>
      <c r="I9" s="80">
        <f t="shared" si="1"/>
        <v>4613.5610262</v>
      </c>
      <c r="J9" s="70"/>
      <c r="P9" s="113"/>
    </row>
    <row r="10" spans="1:16" ht="24.75" customHeight="1">
      <c r="A10" s="103">
        <v>4</v>
      </c>
      <c r="B10" s="108" t="s">
        <v>30</v>
      </c>
      <c r="C10" s="108" t="s">
        <v>31</v>
      </c>
      <c r="D10" s="109" t="s">
        <v>32</v>
      </c>
      <c r="E10" s="107">
        <v>26456</v>
      </c>
      <c r="F10" s="107">
        <v>2332.24</v>
      </c>
      <c r="G10" s="48">
        <f t="shared" si="2"/>
        <v>2876.74554288</v>
      </c>
      <c r="H10" s="48">
        <f t="shared" si="0"/>
        <v>1433.7973885583997</v>
      </c>
      <c r="I10" s="80">
        <f t="shared" si="1"/>
        <v>4310.5429314384</v>
      </c>
      <c r="J10" s="70"/>
      <c r="L10" s="75"/>
      <c r="M10" s="72"/>
      <c r="N10" s="73"/>
      <c r="P10" s="113"/>
    </row>
    <row r="11" spans="1:16" ht="24.75" customHeight="1">
      <c r="A11" s="103">
        <v>5</v>
      </c>
      <c r="B11" s="108" t="s">
        <v>30</v>
      </c>
      <c r="C11" s="108" t="s">
        <v>31</v>
      </c>
      <c r="D11" s="109" t="s">
        <v>33</v>
      </c>
      <c r="E11" s="107">
        <v>27082</v>
      </c>
      <c r="F11" s="107">
        <v>2398</v>
      </c>
      <c r="G11" s="48">
        <f t="shared" si="2"/>
        <v>2944.8148923599997</v>
      </c>
      <c r="H11" s="48">
        <f t="shared" si="0"/>
        <v>1474.22483868</v>
      </c>
      <c r="I11" s="80">
        <f t="shared" si="1"/>
        <v>4419.039731039999</v>
      </c>
      <c r="J11" s="70"/>
      <c r="L11" s="75"/>
      <c r="M11" s="72"/>
      <c r="N11" s="73"/>
      <c r="P11" s="113"/>
    </row>
    <row r="12" spans="1:16" ht="24.75" customHeight="1">
      <c r="A12" s="103">
        <v>6</v>
      </c>
      <c r="B12" s="108" t="s">
        <v>34</v>
      </c>
      <c r="C12" s="108" t="s">
        <v>35</v>
      </c>
      <c r="D12" s="109" t="s">
        <v>36</v>
      </c>
      <c r="E12" s="107">
        <v>24727</v>
      </c>
      <c r="F12" s="107">
        <v>2051.99</v>
      </c>
      <c r="G12" s="48">
        <f t="shared" si="2"/>
        <v>2688.73930446</v>
      </c>
      <c r="H12" s="48">
        <f t="shared" si="0"/>
        <v>1261.5073505934</v>
      </c>
      <c r="I12" s="80">
        <f t="shared" si="1"/>
        <v>3950.2466550534</v>
      </c>
      <c r="J12" s="70"/>
      <c r="L12" s="75"/>
      <c r="M12" s="72"/>
      <c r="N12" s="73"/>
      <c r="P12" s="113"/>
    </row>
    <row r="13" spans="1:16" ht="24.75" customHeight="1">
      <c r="A13" s="103">
        <v>7</v>
      </c>
      <c r="B13" s="108" t="s">
        <v>37</v>
      </c>
      <c r="C13" s="108" t="s">
        <v>27</v>
      </c>
      <c r="D13" s="109" t="s">
        <v>38</v>
      </c>
      <c r="E13" s="107">
        <v>27058</v>
      </c>
      <c r="F13" s="107">
        <v>2457</v>
      </c>
      <c r="G13" s="48">
        <f t="shared" si="2"/>
        <v>2942.20520484</v>
      </c>
      <c r="H13" s="48">
        <f t="shared" si="0"/>
        <v>1510.4964256199999</v>
      </c>
      <c r="I13" s="80">
        <f t="shared" si="1"/>
        <v>4452.70163046</v>
      </c>
      <c r="J13" s="70"/>
      <c r="P13" s="113"/>
    </row>
    <row r="14" spans="1:16" ht="24.75" customHeight="1">
      <c r="A14" s="103">
        <v>8</v>
      </c>
      <c r="B14" s="108" t="s">
        <v>39</v>
      </c>
      <c r="C14" s="108" t="s">
        <v>40</v>
      </c>
      <c r="D14" s="109" t="s">
        <v>41</v>
      </c>
      <c r="E14" s="107">
        <v>20017</v>
      </c>
      <c r="F14" s="107">
        <v>1840</v>
      </c>
      <c r="G14" s="48">
        <f t="shared" si="2"/>
        <v>2176.58812866</v>
      </c>
      <c r="H14" s="48">
        <f t="shared" si="0"/>
        <v>1131.1816944</v>
      </c>
      <c r="I14" s="80">
        <f t="shared" si="1"/>
        <v>3307.76982306</v>
      </c>
      <c r="J14" s="70"/>
      <c r="P14" s="113"/>
    </row>
    <row r="15" spans="1:16" ht="24.75" customHeight="1">
      <c r="A15" s="110">
        <v>9</v>
      </c>
      <c r="B15" s="108" t="s">
        <v>42</v>
      </c>
      <c r="C15" s="108" t="s">
        <v>43</v>
      </c>
      <c r="D15" s="109" t="s">
        <v>44</v>
      </c>
      <c r="E15" s="107">
        <v>19604</v>
      </c>
      <c r="F15" s="107">
        <v>1728.55</v>
      </c>
      <c r="G15" s="48">
        <f t="shared" si="2"/>
        <v>2131.67975592</v>
      </c>
      <c r="H15" s="48">
        <f t="shared" si="0"/>
        <v>1062.665281443</v>
      </c>
      <c r="I15" s="80">
        <f t="shared" si="1"/>
        <v>3194.345037363</v>
      </c>
      <c r="J15" s="78"/>
      <c r="N15" s="76"/>
      <c r="O15" s="73"/>
      <c r="P15" s="113"/>
    </row>
    <row r="16" spans="1:16" ht="24.75" customHeight="1">
      <c r="A16" s="110">
        <v>10</v>
      </c>
      <c r="B16" s="108" t="s">
        <v>45</v>
      </c>
      <c r="C16" s="108" t="s">
        <v>46</v>
      </c>
      <c r="D16" s="109" t="s">
        <v>47</v>
      </c>
      <c r="E16" s="107">
        <v>35647</v>
      </c>
      <c r="F16" s="107">
        <v>3316.93</v>
      </c>
      <c r="G16" s="48">
        <f t="shared" si="2"/>
        <v>3876.14712606</v>
      </c>
      <c r="H16" s="48">
        <f t="shared" si="0"/>
        <v>2039.1578791337997</v>
      </c>
      <c r="I16" s="80">
        <f t="shared" si="1"/>
        <v>5915.3050051938</v>
      </c>
      <c r="J16" s="78"/>
      <c r="P16" s="113"/>
    </row>
    <row r="17" spans="1:10" ht="24.75" customHeight="1">
      <c r="A17" s="37" t="s">
        <v>48</v>
      </c>
      <c r="B17" s="37"/>
      <c r="C17" s="37"/>
      <c r="D17" s="37"/>
      <c r="E17" s="41">
        <f>SUM(E7:E16)</f>
        <v>241655</v>
      </c>
      <c r="F17" s="81">
        <f>SUM(F7:F16)</f>
        <v>21652.3105</v>
      </c>
      <c r="G17" s="48">
        <f>SUM(G7:G16)</f>
        <v>26276.8349019</v>
      </c>
      <c r="H17" s="48">
        <f>SUM(H7:H16)</f>
        <v>13311.24852123093</v>
      </c>
      <c r="I17" s="80">
        <f>SUM(I7:I16)</f>
        <v>39588.08342313093</v>
      </c>
      <c r="J17" s="81"/>
    </row>
    <row r="18" spans="1:10" ht="24.75" customHeight="1">
      <c r="A18" s="37" t="s">
        <v>49</v>
      </c>
      <c r="B18" s="37"/>
      <c r="C18" s="37"/>
      <c r="D18" s="37"/>
      <c r="E18" s="37"/>
      <c r="F18" s="37" t="s">
        <v>50</v>
      </c>
      <c r="G18" s="37"/>
      <c r="H18" s="37"/>
      <c r="I18" s="37"/>
      <c r="J18" s="37"/>
    </row>
    <row r="19" spans="1:10" ht="24.75" customHeight="1">
      <c r="A19" s="37" t="s">
        <v>51</v>
      </c>
      <c r="B19" s="49" t="s">
        <v>52</v>
      </c>
      <c r="C19" s="50"/>
      <c r="D19" s="50"/>
      <c r="E19" s="111"/>
      <c r="F19" s="41" t="s">
        <v>51</v>
      </c>
      <c r="G19" s="52"/>
      <c r="H19" s="52"/>
      <c r="I19" s="52"/>
      <c r="J19" s="52"/>
    </row>
    <row r="20" spans="1:10" ht="24.75" customHeight="1">
      <c r="A20" s="37"/>
      <c r="B20" s="50"/>
      <c r="C20" s="50"/>
      <c r="D20" s="50"/>
      <c r="E20" s="111"/>
      <c r="F20" s="41"/>
      <c r="G20" s="52"/>
      <c r="H20" s="52"/>
      <c r="I20" s="52"/>
      <c r="J20" s="52"/>
    </row>
    <row r="21" spans="1:10" ht="24.75" customHeight="1">
      <c r="A21" s="37"/>
      <c r="B21" s="50"/>
      <c r="C21" s="50"/>
      <c r="D21" s="50"/>
      <c r="E21" s="111"/>
      <c r="F21" s="41"/>
      <c r="G21" s="52"/>
      <c r="H21" s="52"/>
      <c r="I21" s="52"/>
      <c r="J21" s="52"/>
    </row>
    <row r="22" spans="1:10" ht="24.75" customHeight="1">
      <c r="A22" s="37"/>
      <c r="B22" s="50"/>
      <c r="C22" s="50"/>
      <c r="D22" s="50"/>
      <c r="E22" s="111"/>
      <c r="F22" s="41"/>
      <c r="G22" s="52"/>
      <c r="H22" s="52"/>
      <c r="I22" s="52"/>
      <c r="J22" s="52"/>
    </row>
    <row r="23" spans="1:10" ht="24.75" customHeight="1">
      <c r="A23" s="37"/>
      <c r="B23" s="50"/>
      <c r="C23" s="50"/>
      <c r="D23" s="50"/>
      <c r="E23" s="111"/>
      <c r="F23" s="41"/>
      <c r="G23" s="52"/>
      <c r="H23" s="52"/>
      <c r="I23" s="52"/>
      <c r="J23" s="52"/>
    </row>
    <row r="24" spans="1:10" ht="24.75" customHeight="1">
      <c r="A24" s="37"/>
      <c r="B24" s="50"/>
      <c r="C24" s="50"/>
      <c r="D24" s="50"/>
      <c r="E24" s="111"/>
      <c r="F24" s="41"/>
      <c r="G24" s="52"/>
      <c r="H24" s="52"/>
      <c r="I24" s="52"/>
      <c r="J24" s="52"/>
    </row>
    <row r="25" spans="1:10" ht="24.75" customHeight="1">
      <c r="A25" s="37"/>
      <c r="B25" s="50"/>
      <c r="C25" s="50"/>
      <c r="D25" s="50"/>
      <c r="E25" s="111"/>
      <c r="F25" s="41"/>
      <c r="G25" s="52"/>
      <c r="H25" s="52"/>
      <c r="I25" s="52"/>
      <c r="J25" s="52"/>
    </row>
    <row r="26" spans="1:10" ht="24.75" customHeight="1">
      <c r="A26" s="53" t="s">
        <v>53</v>
      </c>
      <c r="B26" s="54"/>
      <c r="C26" s="54"/>
      <c r="D26" s="54"/>
      <c r="E26" s="54"/>
      <c r="F26" s="54"/>
      <c r="G26" s="54"/>
      <c r="H26" s="54"/>
      <c r="I26" s="54"/>
      <c r="J26" s="82"/>
    </row>
    <row r="27" spans="1:10" ht="24.75" customHeight="1">
      <c r="A27" s="55"/>
      <c r="B27" s="56"/>
      <c r="C27" s="56"/>
      <c r="D27" s="56"/>
      <c r="E27" s="56"/>
      <c r="F27" s="56"/>
      <c r="G27" s="56"/>
      <c r="H27" s="56"/>
      <c r="I27" s="56"/>
      <c r="J27" s="83"/>
    </row>
    <row r="28" spans="1:10" ht="57" customHeight="1">
      <c r="A28" s="57"/>
      <c r="B28" s="58"/>
      <c r="C28" s="58"/>
      <c r="D28" s="58"/>
      <c r="E28" s="58"/>
      <c r="F28" s="58"/>
      <c r="G28" s="58"/>
      <c r="H28" s="58"/>
      <c r="I28" s="58"/>
      <c r="J28" s="84"/>
    </row>
    <row r="29" spans="1:10" ht="57" customHeight="1">
      <c r="A29" s="36" t="s">
        <v>54</v>
      </c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24.75" customHeight="1">
      <c r="A30" s="37" t="s">
        <v>1</v>
      </c>
      <c r="B30" s="37"/>
      <c r="C30" s="38" t="s">
        <v>2</v>
      </c>
      <c r="D30" s="38"/>
      <c r="E30" s="38"/>
      <c r="F30" s="38"/>
      <c r="G30" s="38"/>
      <c r="H30" s="38"/>
      <c r="I30" s="38"/>
      <c r="J30" s="38"/>
    </row>
    <row r="31" spans="1:10" ht="24.75" customHeight="1">
      <c r="A31" s="37" t="s">
        <v>3</v>
      </c>
      <c r="B31" s="37"/>
      <c r="C31" s="37" t="s">
        <v>4</v>
      </c>
      <c r="D31" s="37" t="s">
        <v>5</v>
      </c>
      <c r="E31" s="37"/>
      <c r="F31" s="39" t="s">
        <v>6</v>
      </c>
      <c r="G31" s="39"/>
      <c r="H31" s="39"/>
      <c r="I31" s="40" t="s">
        <v>7</v>
      </c>
      <c r="J31" s="112" t="s">
        <v>8</v>
      </c>
    </row>
    <row r="32" spans="1:10" ht="24.75" customHeight="1">
      <c r="A32" s="37" t="s">
        <v>9</v>
      </c>
      <c r="B32" s="37"/>
      <c r="C32" s="37" t="s">
        <v>10</v>
      </c>
      <c r="D32" s="37" t="s">
        <v>5</v>
      </c>
      <c r="E32" s="37"/>
      <c r="F32" s="39" t="s">
        <v>11</v>
      </c>
      <c r="G32" s="39"/>
      <c r="H32" s="39"/>
      <c r="I32" s="40" t="s">
        <v>7</v>
      </c>
      <c r="J32" s="37" t="s">
        <v>12</v>
      </c>
    </row>
    <row r="33" spans="1:10" ht="24.75" customHeight="1">
      <c r="A33" s="37" t="s">
        <v>13</v>
      </c>
      <c r="B33" s="37" t="s">
        <v>14</v>
      </c>
      <c r="C33" s="37"/>
      <c r="D33" s="37"/>
      <c r="E33" s="37"/>
      <c r="F33" s="37"/>
      <c r="G33" s="40" t="s">
        <v>15</v>
      </c>
      <c r="H33" s="40" t="s">
        <v>16</v>
      </c>
      <c r="I33" s="40" t="s">
        <v>17</v>
      </c>
      <c r="J33" s="37" t="s">
        <v>18</v>
      </c>
    </row>
    <row r="34" spans="1:10" ht="24.75" customHeight="1">
      <c r="A34" s="37"/>
      <c r="B34" s="37" t="s">
        <v>19</v>
      </c>
      <c r="C34" s="37" t="s">
        <v>20</v>
      </c>
      <c r="D34" s="37" t="s">
        <v>55</v>
      </c>
      <c r="E34" s="41" t="s">
        <v>22</v>
      </c>
      <c r="F34" s="41" t="s">
        <v>23</v>
      </c>
      <c r="G34" s="40"/>
      <c r="H34" s="40"/>
      <c r="I34" s="40"/>
      <c r="J34" s="37"/>
    </row>
    <row r="35" spans="1:10" ht="24.75" customHeight="1">
      <c r="A35" s="103">
        <v>11</v>
      </c>
      <c r="B35" s="108" t="s">
        <v>45</v>
      </c>
      <c r="C35" s="108" t="s">
        <v>56</v>
      </c>
      <c r="D35" s="109" t="s">
        <v>57</v>
      </c>
      <c r="E35" s="107">
        <v>23068</v>
      </c>
      <c r="F35" s="107">
        <v>2021.14</v>
      </c>
      <c r="G35" s="48">
        <f>E35*0.10873698</f>
        <v>2508.34465464</v>
      </c>
      <c r="H35" s="48">
        <f>F35*0.61477266</f>
        <v>1242.5416140324</v>
      </c>
      <c r="I35" s="80">
        <f>H35+G35</f>
        <v>3750.8862686724</v>
      </c>
      <c r="J35" s="70"/>
    </row>
    <row r="36" spans="1:10" ht="24.75" customHeight="1">
      <c r="A36" s="103">
        <v>12</v>
      </c>
      <c r="B36" s="108" t="s">
        <v>45</v>
      </c>
      <c r="C36" s="108" t="s">
        <v>46</v>
      </c>
      <c r="D36" s="109" t="s">
        <v>58</v>
      </c>
      <c r="E36" s="107">
        <v>37740</v>
      </c>
      <c r="F36" s="107">
        <v>3340.09</v>
      </c>
      <c r="G36" s="48">
        <f aca="true" t="shared" si="3" ref="G36:G45">E36*0.10873698</f>
        <v>4103.7336252</v>
      </c>
      <c r="H36" s="48">
        <f aca="true" t="shared" si="4" ref="H36:H44">F36*0.61477266</f>
        <v>2053.3960139394</v>
      </c>
      <c r="I36" s="80">
        <f aca="true" t="shared" si="5" ref="I36:I44">H36+G36</f>
        <v>6157.129639139399</v>
      </c>
      <c r="J36" s="70"/>
    </row>
    <row r="37" spans="1:10" ht="24.75" customHeight="1">
      <c r="A37" s="103">
        <v>13</v>
      </c>
      <c r="B37" s="108" t="s">
        <v>45</v>
      </c>
      <c r="C37" s="108" t="s">
        <v>59</v>
      </c>
      <c r="D37" s="109" t="s">
        <v>60</v>
      </c>
      <c r="E37" s="107">
        <v>22761</v>
      </c>
      <c r="F37" s="107">
        <v>2094</v>
      </c>
      <c r="G37" s="48">
        <f t="shared" si="3"/>
        <v>2474.9624017799997</v>
      </c>
      <c r="H37" s="48">
        <f t="shared" si="4"/>
        <v>1287.33395004</v>
      </c>
      <c r="I37" s="80">
        <f t="shared" si="5"/>
        <v>3762.2963518199995</v>
      </c>
      <c r="J37" s="70"/>
    </row>
    <row r="38" spans="1:10" ht="24.75" customHeight="1">
      <c r="A38" s="103">
        <v>14</v>
      </c>
      <c r="B38" s="108" t="s">
        <v>61</v>
      </c>
      <c r="C38" s="108" t="s">
        <v>62</v>
      </c>
      <c r="D38" s="109" t="s">
        <v>63</v>
      </c>
      <c r="E38" s="107">
        <v>25987</v>
      </c>
      <c r="F38" s="107">
        <v>2283</v>
      </c>
      <c r="G38" s="48">
        <f t="shared" si="3"/>
        <v>2825.74789926</v>
      </c>
      <c r="H38" s="48">
        <f t="shared" si="4"/>
        <v>1403.5259827799998</v>
      </c>
      <c r="I38" s="80">
        <f t="shared" si="5"/>
        <v>4229.27388204</v>
      </c>
      <c r="J38" s="70"/>
    </row>
    <row r="39" spans="1:10" ht="24.75" customHeight="1">
      <c r="A39" s="103">
        <v>15</v>
      </c>
      <c r="B39" s="108" t="s">
        <v>64</v>
      </c>
      <c r="C39" s="108" t="s">
        <v>62</v>
      </c>
      <c r="D39" s="109" t="s">
        <v>65</v>
      </c>
      <c r="E39" s="107">
        <v>27396</v>
      </c>
      <c r="F39" s="107">
        <v>2366.19</v>
      </c>
      <c r="G39" s="48">
        <f t="shared" si="3"/>
        <v>2978.95830408</v>
      </c>
      <c r="H39" s="48">
        <f t="shared" si="4"/>
        <v>1454.6689203654</v>
      </c>
      <c r="I39" s="80">
        <f t="shared" si="5"/>
        <v>4433.627224445399</v>
      </c>
      <c r="J39" s="70"/>
    </row>
    <row r="40" spans="1:10" ht="24.75" customHeight="1">
      <c r="A40" s="103">
        <v>16</v>
      </c>
      <c r="B40" s="108" t="s">
        <v>66</v>
      </c>
      <c r="C40" s="108" t="s">
        <v>43</v>
      </c>
      <c r="D40" s="109" t="s">
        <v>67</v>
      </c>
      <c r="E40" s="107">
        <v>26768</v>
      </c>
      <c r="F40" s="107">
        <v>2101</v>
      </c>
      <c r="G40" s="48">
        <f t="shared" si="3"/>
        <v>2910.67148064</v>
      </c>
      <c r="H40" s="48">
        <f t="shared" si="4"/>
        <v>1291.63735866</v>
      </c>
      <c r="I40" s="80">
        <f t="shared" si="5"/>
        <v>4202.3088393</v>
      </c>
      <c r="J40" s="70"/>
    </row>
    <row r="41" spans="1:10" ht="24.75" customHeight="1">
      <c r="A41" s="103">
        <v>17</v>
      </c>
      <c r="B41" s="108" t="s">
        <v>66</v>
      </c>
      <c r="C41" s="108" t="s">
        <v>43</v>
      </c>
      <c r="D41" s="109" t="s">
        <v>68</v>
      </c>
      <c r="E41" s="107">
        <v>23339</v>
      </c>
      <c r="F41" s="107">
        <v>1969.07</v>
      </c>
      <c r="G41" s="48">
        <f t="shared" si="3"/>
        <v>2537.81237622</v>
      </c>
      <c r="H41" s="48">
        <f t="shared" si="4"/>
        <v>1210.5304016261998</v>
      </c>
      <c r="I41" s="80">
        <f t="shared" si="5"/>
        <v>3748.3427778461996</v>
      </c>
      <c r="J41" s="70"/>
    </row>
    <row r="42" spans="1:10" ht="24.75" customHeight="1">
      <c r="A42" s="103">
        <v>18</v>
      </c>
      <c r="B42" s="108" t="s">
        <v>69</v>
      </c>
      <c r="C42" s="108" t="s">
        <v>70</v>
      </c>
      <c r="D42" s="109" t="s">
        <v>71</v>
      </c>
      <c r="E42" s="107">
        <v>27025</v>
      </c>
      <c r="F42" s="107">
        <v>2233.02</v>
      </c>
      <c r="G42" s="48">
        <f t="shared" si="3"/>
        <v>2938.6168844999997</v>
      </c>
      <c r="H42" s="48">
        <f t="shared" si="4"/>
        <v>1372.7996452332</v>
      </c>
      <c r="I42" s="80">
        <f t="shared" si="5"/>
        <v>4311.4165297332</v>
      </c>
      <c r="J42" s="70"/>
    </row>
    <row r="43" spans="1:10" ht="24.75" customHeight="1">
      <c r="A43" s="103">
        <v>19</v>
      </c>
      <c r="B43" s="108" t="s">
        <v>69</v>
      </c>
      <c r="C43" s="108" t="s">
        <v>70</v>
      </c>
      <c r="D43" s="109" t="s">
        <v>72</v>
      </c>
      <c r="E43" s="107">
        <v>23153</v>
      </c>
      <c r="F43" s="107">
        <v>1927</v>
      </c>
      <c r="G43" s="48">
        <f t="shared" si="3"/>
        <v>2517.58729794</v>
      </c>
      <c r="H43" s="48">
        <f t="shared" si="4"/>
        <v>1184.66691582</v>
      </c>
      <c r="I43" s="80">
        <f t="shared" si="5"/>
        <v>3702.2542137600003</v>
      </c>
      <c r="J43" s="78"/>
    </row>
    <row r="44" spans="1:10" ht="24.75" customHeight="1">
      <c r="A44" s="103">
        <v>20</v>
      </c>
      <c r="B44" s="108" t="s">
        <v>45</v>
      </c>
      <c r="C44" s="108" t="s">
        <v>56</v>
      </c>
      <c r="D44" s="109" t="s">
        <v>73</v>
      </c>
      <c r="E44" s="107">
        <v>22732</v>
      </c>
      <c r="F44" s="107">
        <v>1994.04</v>
      </c>
      <c r="G44" s="48">
        <f t="shared" si="3"/>
        <v>2471.80902936</v>
      </c>
      <c r="H44" s="48">
        <f t="shared" si="4"/>
        <v>1225.8812749464</v>
      </c>
      <c r="I44" s="80">
        <f t="shared" si="5"/>
        <v>3697.6903043064</v>
      </c>
      <c r="J44" s="78"/>
    </row>
    <row r="45" spans="1:10" ht="24.75" customHeight="1">
      <c r="A45" s="37" t="s">
        <v>48</v>
      </c>
      <c r="B45" s="37"/>
      <c r="C45" s="37"/>
      <c r="D45" s="37"/>
      <c r="E45" s="41">
        <f>SUM(E35:E44)</f>
        <v>259969</v>
      </c>
      <c r="F45" s="81">
        <f>SUM(F35:F44)</f>
        <v>22328.55</v>
      </c>
      <c r="G45" s="48">
        <f t="shared" si="3"/>
        <v>28268.24395362</v>
      </c>
      <c r="H45" s="48">
        <f>SUM(H35:H44)</f>
        <v>13726.982077443</v>
      </c>
      <c r="I45" s="80">
        <f>SUM(I35:I44)</f>
        <v>41995.226031063</v>
      </c>
      <c r="J45" s="81"/>
    </row>
    <row r="46" spans="1:10" ht="24.75" customHeight="1">
      <c r="A46" s="37" t="s">
        <v>49</v>
      </c>
      <c r="B46" s="37"/>
      <c r="C46" s="37"/>
      <c r="D46" s="37"/>
      <c r="E46" s="37"/>
      <c r="F46" s="37" t="s">
        <v>50</v>
      </c>
      <c r="G46" s="37"/>
      <c r="H46" s="37"/>
      <c r="I46" s="37"/>
      <c r="J46" s="37"/>
    </row>
    <row r="47" spans="1:10" ht="24.75" customHeight="1">
      <c r="A47" s="37" t="s">
        <v>51</v>
      </c>
      <c r="B47" s="49" t="s">
        <v>52</v>
      </c>
      <c r="C47" s="50"/>
      <c r="D47" s="50"/>
      <c r="E47" s="111"/>
      <c r="F47" s="41" t="s">
        <v>51</v>
      </c>
      <c r="G47" s="52"/>
      <c r="H47" s="52"/>
      <c r="I47" s="52"/>
      <c r="J47" s="52"/>
    </row>
    <row r="48" spans="1:10" ht="24.75" customHeight="1">
      <c r="A48" s="37"/>
      <c r="B48" s="50"/>
      <c r="C48" s="50"/>
      <c r="D48" s="50"/>
      <c r="E48" s="111"/>
      <c r="F48" s="41"/>
      <c r="G48" s="52"/>
      <c r="H48" s="52"/>
      <c r="I48" s="52"/>
      <c r="J48" s="52"/>
    </row>
    <row r="49" spans="1:10" ht="24.75" customHeight="1">
      <c r="A49" s="37"/>
      <c r="B49" s="50"/>
      <c r="C49" s="50"/>
      <c r="D49" s="50"/>
      <c r="E49" s="111"/>
      <c r="F49" s="41"/>
      <c r="G49" s="52"/>
      <c r="H49" s="52"/>
      <c r="I49" s="52"/>
      <c r="J49" s="52"/>
    </row>
    <row r="50" spans="1:10" ht="24.75" customHeight="1">
      <c r="A50" s="37"/>
      <c r="B50" s="50"/>
      <c r="C50" s="50"/>
      <c r="D50" s="50"/>
      <c r="E50" s="111"/>
      <c r="F50" s="41"/>
      <c r="G50" s="52"/>
      <c r="H50" s="52"/>
      <c r="I50" s="52"/>
      <c r="J50" s="52"/>
    </row>
    <row r="51" spans="1:10" ht="24.75" customHeight="1">
      <c r="A51" s="37"/>
      <c r="B51" s="50"/>
      <c r="C51" s="50"/>
      <c r="D51" s="50"/>
      <c r="E51" s="111"/>
      <c r="F51" s="41"/>
      <c r="G51" s="52"/>
      <c r="H51" s="52"/>
      <c r="I51" s="52"/>
      <c r="J51" s="52"/>
    </row>
    <row r="52" spans="1:10" ht="24.75" customHeight="1">
      <c r="A52" s="37"/>
      <c r="B52" s="50"/>
      <c r="C52" s="50"/>
      <c r="D52" s="50"/>
      <c r="E52" s="111"/>
      <c r="F52" s="41"/>
      <c r="G52" s="52"/>
      <c r="H52" s="52"/>
      <c r="I52" s="52"/>
      <c r="J52" s="52"/>
    </row>
    <row r="53" spans="1:10" ht="24.75" customHeight="1">
      <c r="A53" s="37"/>
      <c r="B53" s="50"/>
      <c r="C53" s="50"/>
      <c r="D53" s="50"/>
      <c r="E53" s="111"/>
      <c r="F53" s="41"/>
      <c r="G53" s="52"/>
      <c r="H53" s="52"/>
      <c r="I53" s="52"/>
      <c r="J53" s="52"/>
    </row>
    <row r="54" spans="1:10" ht="24.75" customHeight="1">
      <c r="A54" s="53" t="s">
        <v>53</v>
      </c>
      <c r="B54" s="54"/>
      <c r="C54" s="54"/>
      <c r="D54" s="54"/>
      <c r="E54" s="54"/>
      <c r="F54" s="54"/>
      <c r="G54" s="54"/>
      <c r="H54" s="54"/>
      <c r="I54" s="54"/>
      <c r="J54" s="82"/>
    </row>
    <row r="55" spans="1:10" ht="24.75" customHeight="1">
      <c r="A55" s="55"/>
      <c r="B55" s="56"/>
      <c r="C55" s="56"/>
      <c r="D55" s="56"/>
      <c r="E55" s="56"/>
      <c r="F55" s="56"/>
      <c r="G55" s="56"/>
      <c r="H55" s="56"/>
      <c r="I55" s="56"/>
      <c r="J55" s="83"/>
    </row>
    <row r="56" spans="1:10" ht="51.75" customHeight="1">
      <c r="A56" s="57"/>
      <c r="B56" s="58"/>
      <c r="C56" s="58"/>
      <c r="D56" s="58"/>
      <c r="E56" s="58"/>
      <c r="F56" s="58"/>
      <c r="G56" s="58"/>
      <c r="H56" s="58"/>
      <c r="I56" s="58"/>
      <c r="J56" s="84"/>
    </row>
    <row r="57" spans="1:10" ht="51.75" customHeight="1">
      <c r="A57" s="36" t="s">
        <v>74</v>
      </c>
      <c r="B57" s="36"/>
      <c r="C57" s="36"/>
      <c r="D57" s="36"/>
      <c r="E57" s="36"/>
      <c r="F57" s="36"/>
      <c r="G57" s="36"/>
      <c r="H57" s="36"/>
      <c r="I57" s="36"/>
      <c r="J57" s="36"/>
    </row>
    <row r="58" spans="1:10" ht="24.75" customHeight="1">
      <c r="A58" s="37" t="s">
        <v>1</v>
      </c>
      <c r="B58" s="37"/>
      <c r="C58" s="38" t="s">
        <v>2</v>
      </c>
      <c r="D58" s="38"/>
      <c r="E58" s="38"/>
      <c r="F58" s="38"/>
      <c r="G58" s="38"/>
      <c r="H58" s="38"/>
      <c r="I58" s="38"/>
      <c r="J58" s="38"/>
    </row>
    <row r="59" spans="1:10" ht="24.75" customHeight="1">
      <c r="A59" s="37" t="s">
        <v>3</v>
      </c>
      <c r="B59" s="37"/>
      <c r="C59" s="37" t="s">
        <v>4</v>
      </c>
      <c r="D59" s="37" t="s">
        <v>5</v>
      </c>
      <c r="E59" s="37"/>
      <c r="F59" s="39" t="s">
        <v>6</v>
      </c>
      <c r="G59" s="39"/>
      <c r="H59" s="39"/>
      <c r="I59" s="40" t="s">
        <v>7</v>
      </c>
      <c r="J59" s="112" t="s">
        <v>8</v>
      </c>
    </row>
    <row r="60" spans="1:10" ht="24.75" customHeight="1">
      <c r="A60" s="37" t="s">
        <v>9</v>
      </c>
      <c r="B60" s="37"/>
      <c r="C60" s="37" t="s">
        <v>10</v>
      </c>
      <c r="D60" s="37" t="s">
        <v>5</v>
      </c>
      <c r="E60" s="37"/>
      <c r="F60" s="39" t="s">
        <v>11</v>
      </c>
      <c r="G60" s="39"/>
      <c r="H60" s="39"/>
      <c r="I60" s="40" t="s">
        <v>7</v>
      </c>
      <c r="J60" s="37" t="s">
        <v>12</v>
      </c>
    </row>
    <row r="61" spans="1:10" ht="24.75" customHeight="1">
      <c r="A61" s="37" t="s">
        <v>13</v>
      </c>
      <c r="B61" s="37" t="s">
        <v>14</v>
      </c>
      <c r="C61" s="37"/>
      <c r="D61" s="37"/>
      <c r="E61" s="37"/>
      <c r="F61" s="37"/>
      <c r="G61" s="40" t="s">
        <v>15</v>
      </c>
      <c r="H61" s="40" t="s">
        <v>16</v>
      </c>
      <c r="I61" s="40" t="s">
        <v>17</v>
      </c>
      <c r="J61" s="37" t="s">
        <v>18</v>
      </c>
    </row>
    <row r="62" spans="1:10" ht="24.75" customHeight="1">
      <c r="A62" s="37"/>
      <c r="B62" s="37" t="s">
        <v>19</v>
      </c>
      <c r="C62" s="37" t="s">
        <v>20</v>
      </c>
      <c r="D62" s="37" t="s">
        <v>21</v>
      </c>
      <c r="E62" s="41" t="s">
        <v>22</v>
      </c>
      <c r="F62" s="41" t="s">
        <v>23</v>
      </c>
      <c r="G62" s="40"/>
      <c r="H62" s="40"/>
      <c r="I62" s="40"/>
      <c r="J62" s="37"/>
    </row>
    <row r="63" spans="1:10" ht="24.75" customHeight="1">
      <c r="A63" s="103">
        <v>21</v>
      </c>
      <c r="B63" s="108" t="s">
        <v>56</v>
      </c>
      <c r="C63" s="108" t="s">
        <v>75</v>
      </c>
      <c r="D63" s="109" t="s">
        <v>76</v>
      </c>
      <c r="E63" s="107">
        <v>29889</v>
      </c>
      <c r="F63" s="107">
        <v>2472.92</v>
      </c>
      <c r="G63" s="48">
        <f>E63*0.10873698</f>
        <v>3250.0395952199997</v>
      </c>
      <c r="H63" s="48">
        <f>F63*0.61477266</f>
        <v>1520.2836063672</v>
      </c>
      <c r="I63" s="80">
        <f>H63+G63</f>
        <v>4770.3232015872</v>
      </c>
      <c r="J63" s="70"/>
    </row>
    <row r="64" spans="1:10" ht="24.75" customHeight="1">
      <c r="A64" s="103">
        <v>22</v>
      </c>
      <c r="B64" s="108" t="s">
        <v>56</v>
      </c>
      <c r="C64" s="108" t="s">
        <v>77</v>
      </c>
      <c r="D64" s="109" t="s">
        <v>78</v>
      </c>
      <c r="E64" s="107">
        <v>21342</v>
      </c>
      <c r="F64" s="107">
        <v>1838</v>
      </c>
      <c r="G64" s="48">
        <f aca="true" t="shared" si="6" ref="G64:G72">E64*0.10873698</f>
        <v>2320.66462716</v>
      </c>
      <c r="H64" s="48">
        <f aca="true" t="shared" si="7" ref="H64:H72">F64*0.61477266</f>
        <v>1129.95214908</v>
      </c>
      <c r="I64" s="80">
        <f aca="true" t="shared" si="8" ref="I64:I72">H64+G64</f>
        <v>3450.61677624</v>
      </c>
      <c r="J64" s="70"/>
    </row>
    <row r="65" spans="1:10" ht="24.75" customHeight="1">
      <c r="A65" s="103">
        <v>23</v>
      </c>
      <c r="B65" s="108" t="s">
        <v>56</v>
      </c>
      <c r="C65" s="108" t="s">
        <v>75</v>
      </c>
      <c r="D65" s="109" t="s">
        <v>79</v>
      </c>
      <c r="E65" s="107">
        <v>26028</v>
      </c>
      <c r="F65" s="107">
        <v>2391.89</v>
      </c>
      <c r="G65" s="48">
        <f t="shared" si="6"/>
        <v>2830.20611544</v>
      </c>
      <c r="H65" s="48">
        <f t="shared" si="7"/>
        <v>1470.4685777273999</v>
      </c>
      <c r="I65" s="80">
        <f t="shared" si="8"/>
        <v>4300.6746931674</v>
      </c>
      <c r="J65" s="70"/>
    </row>
    <row r="66" spans="1:10" ht="24.75" customHeight="1">
      <c r="A66" s="103">
        <v>24</v>
      </c>
      <c r="B66" s="108" t="s">
        <v>80</v>
      </c>
      <c r="C66" s="108" t="s">
        <v>46</v>
      </c>
      <c r="D66" s="109" t="s">
        <v>81</v>
      </c>
      <c r="E66" s="107">
        <v>37157</v>
      </c>
      <c r="F66" s="107">
        <v>3194</v>
      </c>
      <c r="G66" s="48">
        <f t="shared" si="6"/>
        <v>4040.3399658599997</v>
      </c>
      <c r="H66" s="48">
        <f t="shared" si="7"/>
        <v>1963.58387604</v>
      </c>
      <c r="I66" s="80">
        <f t="shared" si="8"/>
        <v>6003.923841899999</v>
      </c>
      <c r="J66" s="70"/>
    </row>
    <row r="67" spans="1:10" ht="24.75" customHeight="1">
      <c r="A67" s="103">
        <v>25</v>
      </c>
      <c r="B67" s="108" t="s">
        <v>80</v>
      </c>
      <c r="C67" s="108" t="s">
        <v>82</v>
      </c>
      <c r="D67" s="109" t="s">
        <v>83</v>
      </c>
      <c r="E67" s="107">
        <v>25353</v>
      </c>
      <c r="F67" s="107">
        <v>2165</v>
      </c>
      <c r="G67" s="48">
        <f t="shared" si="6"/>
        <v>2756.80865394</v>
      </c>
      <c r="H67" s="48">
        <f t="shared" si="7"/>
        <v>1330.9828089</v>
      </c>
      <c r="I67" s="80">
        <f t="shared" si="8"/>
        <v>4087.7914628400003</v>
      </c>
      <c r="J67" s="70"/>
    </row>
    <row r="68" spans="1:10" ht="24.75" customHeight="1">
      <c r="A68" s="103">
        <v>26</v>
      </c>
      <c r="B68" s="108" t="s">
        <v>80</v>
      </c>
      <c r="C68" s="108" t="s">
        <v>46</v>
      </c>
      <c r="D68" s="109" t="s">
        <v>84</v>
      </c>
      <c r="E68" s="107">
        <v>26521</v>
      </c>
      <c r="F68" s="107">
        <v>2290</v>
      </c>
      <c r="G68" s="48">
        <f t="shared" si="6"/>
        <v>2883.81344658</v>
      </c>
      <c r="H68" s="48">
        <f t="shared" si="7"/>
        <v>1407.8293913999998</v>
      </c>
      <c r="I68" s="80">
        <f t="shared" si="8"/>
        <v>4291.64283798</v>
      </c>
      <c r="J68" s="70"/>
    </row>
    <row r="69" spans="1:10" ht="24.75" customHeight="1">
      <c r="A69" s="103">
        <v>27</v>
      </c>
      <c r="B69" s="108" t="s">
        <v>59</v>
      </c>
      <c r="C69" s="108" t="s">
        <v>85</v>
      </c>
      <c r="D69" s="109" t="s">
        <v>86</v>
      </c>
      <c r="E69" s="107">
        <v>31079</v>
      </c>
      <c r="F69" s="107">
        <v>2759</v>
      </c>
      <c r="G69" s="48">
        <f t="shared" si="6"/>
        <v>3379.43660142</v>
      </c>
      <c r="H69" s="48">
        <f t="shared" si="7"/>
        <v>1696.1577689399999</v>
      </c>
      <c r="I69" s="80">
        <f t="shared" si="8"/>
        <v>5075.59437036</v>
      </c>
      <c r="J69" s="70"/>
    </row>
    <row r="70" spans="1:10" ht="24.75" customHeight="1">
      <c r="A70" s="103">
        <v>28</v>
      </c>
      <c r="B70" s="108" t="s">
        <v>37</v>
      </c>
      <c r="C70" s="108" t="s">
        <v>27</v>
      </c>
      <c r="D70" s="109" t="s">
        <v>87</v>
      </c>
      <c r="E70" s="107">
        <v>26658</v>
      </c>
      <c r="F70" s="107">
        <v>2381.01</v>
      </c>
      <c r="G70" s="48">
        <f t="shared" si="6"/>
        <v>2898.71041284</v>
      </c>
      <c r="H70" s="48">
        <f t="shared" si="7"/>
        <v>1463.7798511866001</v>
      </c>
      <c r="I70" s="80">
        <f t="shared" si="8"/>
        <v>4362.4902640266</v>
      </c>
      <c r="J70" s="70"/>
    </row>
    <row r="71" spans="1:10" ht="24.75" customHeight="1">
      <c r="A71" s="103">
        <v>29</v>
      </c>
      <c r="B71" s="108" t="s">
        <v>88</v>
      </c>
      <c r="C71" s="108" t="s">
        <v>89</v>
      </c>
      <c r="D71" s="109" t="s">
        <v>90</v>
      </c>
      <c r="E71" s="107">
        <v>26362</v>
      </c>
      <c r="F71" s="107">
        <v>2394</v>
      </c>
      <c r="G71" s="48">
        <f t="shared" si="6"/>
        <v>2866.52426676</v>
      </c>
      <c r="H71" s="48">
        <f t="shared" si="7"/>
        <v>1471.7657480399998</v>
      </c>
      <c r="I71" s="80">
        <f t="shared" si="8"/>
        <v>4338.2900148</v>
      </c>
      <c r="J71" s="78"/>
    </row>
    <row r="72" spans="1:10" ht="24.75" customHeight="1">
      <c r="A72" s="103">
        <v>30</v>
      </c>
      <c r="B72" s="108" t="s">
        <v>91</v>
      </c>
      <c r="C72" s="108" t="s">
        <v>92</v>
      </c>
      <c r="D72" s="109" t="s">
        <v>93</v>
      </c>
      <c r="E72" s="107">
        <v>22171</v>
      </c>
      <c r="F72" s="107">
        <v>1977</v>
      </c>
      <c r="G72" s="48">
        <f t="shared" si="6"/>
        <v>2410.80758358</v>
      </c>
      <c r="H72" s="48">
        <f t="shared" si="7"/>
        <v>1215.40554882</v>
      </c>
      <c r="I72" s="80">
        <f t="shared" si="8"/>
        <v>3626.2131324</v>
      </c>
      <c r="J72" s="78"/>
    </row>
    <row r="73" spans="1:10" ht="24.75" customHeight="1">
      <c r="A73" s="37" t="s">
        <v>48</v>
      </c>
      <c r="B73" s="37"/>
      <c r="C73" s="37"/>
      <c r="D73" s="37"/>
      <c r="E73" s="41">
        <f>SUM(E63:E72)</f>
        <v>272560</v>
      </c>
      <c r="F73" s="81">
        <f>SUM(F63:F72)</f>
        <v>23862.82</v>
      </c>
      <c r="G73" s="48">
        <f>SUM(G63:G72)</f>
        <v>29637.351268799997</v>
      </c>
      <c r="H73" s="48">
        <f>SUM(H63:H72)</f>
        <v>14670.209326501199</v>
      </c>
      <c r="I73" s="80">
        <f>SUM(I63:I72)</f>
        <v>44307.5605953012</v>
      </c>
      <c r="J73" s="81"/>
    </row>
    <row r="74" spans="1:10" ht="24.75" customHeight="1">
      <c r="A74" s="37" t="s">
        <v>49</v>
      </c>
      <c r="B74" s="37"/>
      <c r="C74" s="37"/>
      <c r="D74" s="37"/>
      <c r="E74" s="37"/>
      <c r="F74" s="37" t="s">
        <v>50</v>
      </c>
      <c r="G74" s="37"/>
      <c r="H74" s="37"/>
      <c r="I74" s="37"/>
      <c r="J74" s="37"/>
    </row>
    <row r="75" spans="1:10" ht="24.75" customHeight="1">
      <c r="A75" s="37" t="s">
        <v>51</v>
      </c>
      <c r="B75" s="49" t="s">
        <v>52</v>
      </c>
      <c r="C75" s="50"/>
      <c r="D75" s="50"/>
      <c r="E75" s="111"/>
      <c r="F75" s="41" t="s">
        <v>51</v>
      </c>
      <c r="G75" s="52"/>
      <c r="H75" s="52"/>
      <c r="I75" s="52"/>
      <c r="J75" s="52"/>
    </row>
    <row r="76" spans="1:10" ht="24.75" customHeight="1">
      <c r="A76" s="37"/>
      <c r="B76" s="50"/>
      <c r="C76" s="50"/>
      <c r="D76" s="50"/>
      <c r="E76" s="111"/>
      <c r="F76" s="41"/>
      <c r="G76" s="52"/>
      <c r="H76" s="52"/>
      <c r="I76" s="52"/>
      <c r="J76" s="52"/>
    </row>
    <row r="77" spans="1:10" ht="24.75" customHeight="1">
      <c r="A77" s="37"/>
      <c r="B77" s="50"/>
      <c r="C77" s="50"/>
      <c r="D77" s="50"/>
      <c r="E77" s="111"/>
      <c r="F77" s="41"/>
      <c r="G77" s="52"/>
      <c r="H77" s="52"/>
      <c r="I77" s="52"/>
      <c r="J77" s="52"/>
    </row>
    <row r="78" spans="1:10" ht="24.75" customHeight="1">
      <c r="A78" s="37"/>
      <c r="B78" s="50"/>
      <c r="C78" s="50"/>
      <c r="D78" s="50"/>
      <c r="E78" s="111"/>
      <c r="F78" s="41"/>
      <c r="G78" s="52"/>
      <c r="H78" s="52"/>
      <c r="I78" s="52"/>
      <c r="J78" s="52"/>
    </row>
    <row r="79" spans="1:10" ht="24.75" customHeight="1">
      <c r="A79" s="37"/>
      <c r="B79" s="50"/>
      <c r="C79" s="50"/>
      <c r="D79" s="50"/>
      <c r="E79" s="111"/>
      <c r="F79" s="41"/>
      <c r="G79" s="52"/>
      <c r="H79" s="52"/>
      <c r="I79" s="52"/>
      <c r="J79" s="52"/>
    </row>
    <row r="80" spans="1:10" ht="24.75" customHeight="1">
      <c r="A80" s="37"/>
      <c r="B80" s="50"/>
      <c r="C80" s="50"/>
      <c r="D80" s="50"/>
      <c r="E80" s="111"/>
      <c r="F80" s="41"/>
      <c r="G80" s="52"/>
      <c r="H80" s="52"/>
      <c r="I80" s="52"/>
      <c r="J80" s="52"/>
    </row>
    <row r="81" spans="1:10" ht="24.75" customHeight="1">
      <c r="A81" s="37"/>
      <c r="B81" s="50"/>
      <c r="C81" s="50"/>
      <c r="D81" s="50"/>
      <c r="E81" s="111"/>
      <c r="F81" s="41"/>
      <c r="G81" s="52"/>
      <c r="H81" s="52"/>
      <c r="I81" s="52"/>
      <c r="J81" s="52"/>
    </row>
    <row r="82" spans="1:10" ht="24.75" customHeight="1">
      <c r="A82" s="53" t="s">
        <v>53</v>
      </c>
      <c r="B82" s="54"/>
      <c r="C82" s="54"/>
      <c r="D82" s="54"/>
      <c r="E82" s="54"/>
      <c r="F82" s="54"/>
      <c r="G82" s="54"/>
      <c r="H82" s="54"/>
      <c r="I82" s="54"/>
      <c r="J82" s="82"/>
    </row>
    <row r="83" spans="1:10" ht="24.75" customHeight="1">
      <c r="A83" s="55"/>
      <c r="B83" s="56"/>
      <c r="C83" s="56"/>
      <c r="D83" s="56"/>
      <c r="E83" s="56"/>
      <c r="F83" s="56"/>
      <c r="G83" s="56"/>
      <c r="H83" s="56"/>
      <c r="I83" s="56"/>
      <c r="J83" s="83"/>
    </row>
    <row r="84" spans="1:10" ht="57.75" customHeight="1">
      <c r="A84" s="57"/>
      <c r="B84" s="58"/>
      <c r="C84" s="58"/>
      <c r="D84" s="58"/>
      <c r="E84" s="58"/>
      <c r="F84" s="58"/>
      <c r="G84" s="58"/>
      <c r="H84" s="58"/>
      <c r="I84" s="58"/>
      <c r="J84" s="84"/>
    </row>
    <row r="85" spans="1:10" ht="57.75" customHeight="1">
      <c r="A85" s="36" t="s">
        <v>54</v>
      </c>
      <c r="B85" s="36"/>
      <c r="C85" s="36"/>
      <c r="D85" s="36"/>
      <c r="E85" s="36"/>
      <c r="F85" s="36"/>
      <c r="G85" s="36"/>
      <c r="H85" s="36"/>
      <c r="I85" s="36"/>
      <c r="J85" s="36"/>
    </row>
    <row r="86" spans="1:10" ht="24.75" customHeight="1">
      <c r="A86" s="37" t="s">
        <v>1</v>
      </c>
      <c r="B86" s="37"/>
      <c r="C86" s="38" t="s">
        <v>2</v>
      </c>
      <c r="D86" s="38"/>
      <c r="E86" s="38"/>
      <c r="F86" s="38"/>
      <c r="G86" s="38"/>
      <c r="H86" s="38"/>
      <c r="I86" s="38"/>
      <c r="J86" s="38"/>
    </row>
    <row r="87" spans="1:10" ht="24.75" customHeight="1">
      <c r="A87" s="37" t="s">
        <v>3</v>
      </c>
      <c r="B87" s="37"/>
      <c r="C87" s="37" t="s">
        <v>4</v>
      </c>
      <c r="D87" s="37" t="s">
        <v>5</v>
      </c>
      <c r="E87" s="37"/>
      <c r="F87" s="39" t="s">
        <v>6</v>
      </c>
      <c r="G87" s="39"/>
      <c r="H87" s="39"/>
      <c r="I87" s="40" t="s">
        <v>7</v>
      </c>
      <c r="J87" s="112" t="s">
        <v>8</v>
      </c>
    </row>
    <row r="88" spans="1:10" ht="24.75" customHeight="1">
      <c r="A88" s="37" t="s">
        <v>9</v>
      </c>
      <c r="B88" s="37"/>
      <c r="C88" s="37" t="s">
        <v>10</v>
      </c>
      <c r="D88" s="37" t="s">
        <v>5</v>
      </c>
      <c r="E88" s="37"/>
      <c r="F88" s="39" t="s">
        <v>11</v>
      </c>
      <c r="G88" s="39"/>
      <c r="H88" s="39"/>
      <c r="I88" s="40" t="s">
        <v>7</v>
      </c>
      <c r="J88" s="37" t="s">
        <v>12</v>
      </c>
    </row>
    <row r="89" spans="1:10" ht="24.75" customHeight="1">
      <c r="A89" s="37" t="s">
        <v>13</v>
      </c>
      <c r="B89" s="37" t="s">
        <v>14</v>
      </c>
      <c r="C89" s="37"/>
      <c r="D89" s="37"/>
      <c r="E89" s="37"/>
      <c r="F89" s="37"/>
      <c r="G89" s="40" t="s">
        <v>15</v>
      </c>
      <c r="H89" s="40" t="s">
        <v>16</v>
      </c>
      <c r="I89" s="40" t="s">
        <v>17</v>
      </c>
      <c r="J89" s="37" t="s">
        <v>18</v>
      </c>
    </row>
    <row r="90" spans="1:10" ht="24.75" customHeight="1">
      <c r="A90" s="37"/>
      <c r="B90" s="37" t="s">
        <v>19</v>
      </c>
      <c r="C90" s="37" t="s">
        <v>20</v>
      </c>
      <c r="D90" s="37" t="s">
        <v>21</v>
      </c>
      <c r="E90" s="41" t="s">
        <v>22</v>
      </c>
      <c r="F90" s="41" t="s">
        <v>23</v>
      </c>
      <c r="G90" s="40"/>
      <c r="H90" s="40"/>
      <c r="I90" s="40"/>
      <c r="J90" s="37"/>
    </row>
    <row r="91" spans="1:10" ht="24.75" customHeight="1">
      <c r="A91" s="103">
        <v>31</v>
      </c>
      <c r="B91" s="108" t="s">
        <v>91</v>
      </c>
      <c r="C91" s="108" t="s">
        <v>92</v>
      </c>
      <c r="D91" s="109" t="s">
        <v>94</v>
      </c>
      <c r="E91" s="107">
        <v>21366</v>
      </c>
      <c r="F91" s="107">
        <v>1864</v>
      </c>
      <c r="G91" s="48">
        <f>E91*0.10873698</f>
        <v>2323.27431468</v>
      </c>
      <c r="H91" s="48">
        <f>F91*0.61477266</f>
        <v>1145.93623824</v>
      </c>
      <c r="I91" s="80">
        <f>H91+G91</f>
        <v>3469.21055292</v>
      </c>
      <c r="J91" s="70"/>
    </row>
    <row r="92" spans="1:10" ht="24.75" customHeight="1">
      <c r="A92" s="103">
        <v>32</v>
      </c>
      <c r="B92" s="108" t="s">
        <v>42</v>
      </c>
      <c r="C92" s="108" t="s">
        <v>43</v>
      </c>
      <c r="D92" s="109" t="s">
        <v>95</v>
      </c>
      <c r="E92" s="107">
        <v>24965</v>
      </c>
      <c r="F92" s="107">
        <v>2064.82</v>
      </c>
      <c r="G92" s="48">
        <f aca="true" t="shared" si="9" ref="G92:G100">E92*0.10873698</f>
        <v>2714.6187056999997</v>
      </c>
      <c r="H92" s="48">
        <f aca="true" t="shared" si="10" ref="H92:H100">F92*0.61477266</f>
        <v>1269.3948838212</v>
      </c>
      <c r="I92" s="80">
        <f aca="true" t="shared" si="11" ref="I92:I100">H92+G92</f>
        <v>3984.0135895211997</v>
      </c>
      <c r="J92" s="70"/>
    </row>
    <row r="93" spans="1:10" ht="24.75" customHeight="1">
      <c r="A93" s="103">
        <v>33</v>
      </c>
      <c r="B93" s="108" t="s">
        <v>96</v>
      </c>
      <c r="C93" s="108" t="s">
        <v>39</v>
      </c>
      <c r="D93" s="109" t="s">
        <v>97</v>
      </c>
      <c r="E93" s="107">
        <v>20754</v>
      </c>
      <c r="F93" s="107">
        <v>1821.03</v>
      </c>
      <c r="G93" s="48">
        <f t="shared" si="9"/>
        <v>2256.72728292</v>
      </c>
      <c r="H93" s="48">
        <f t="shared" si="10"/>
        <v>1119.5194570397998</v>
      </c>
      <c r="I93" s="80">
        <f t="shared" si="11"/>
        <v>3376.2467399598</v>
      </c>
      <c r="J93" s="70"/>
    </row>
    <row r="94" spans="1:10" ht="24.75" customHeight="1">
      <c r="A94" s="103">
        <v>34</v>
      </c>
      <c r="B94" s="108" t="s">
        <v>56</v>
      </c>
      <c r="C94" s="108" t="s">
        <v>77</v>
      </c>
      <c r="D94" s="109" t="s">
        <v>98</v>
      </c>
      <c r="E94" s="107">
        <v>25747</v>
      </c>
      <c r="F94" s="107">
        <v>2359.01</v>
      </c>
      <c r="G94" s="48">
        <f t="shared" si="9"/>
        <v>2799.65102406</v>
      </c>
      <c r="H94" s="48">
        <f t="shared" si="10"/>
        <v>1450.2548526666</v>
      </c>
      <c r="I94" s="80">
        <f t="shared" si="11"/>
        <v>4249.9058767266</v>
      </c>
      <c r="J94" s="70"/>
    </row>
    <row r="95" spans="1:10" ht="24.75" customHeight="1">
      <c r="A95" s="103">
        <v>35</v>
      </c>
      <c r="B95" s="108" t="s">
        <v>99</v>
      </c>
      <c r="C95" s="108" t="s">
        <v>100</v>
      </c>
      <c r="D95" s="109" t="s">
        <v>101</v>
      </c>
      <c r="E95" s="107">
        <v>25371</v>
      </c>
      <c r="F95" s="107">
        <v>2289.13</v>
      </c>
      <c r="G95" s="48">
        <f t="shared" si="9"/>
        <v>2758.7659195799997</v>
      </c>
      <c r="H95" s="48">
        <f t="shared" si="10"/>
        <v>1407.2945391858</v>
      </c>
      <c r="I95" s="80">
        <f t="shared" si="11"/>
        <v>4166.0604587658</v>
      </c>
      <c r="J95" s="70"/>
    </row>
    <row r="96" spans="1:10" ht="24.75" customHeight="1">
      <c r="A96" s="103">
        <v>36</v>
      </c>
      <c r="B96" s="108" t="s">
        <v>88</v>
      </c>
      <c r="C96" s="108" t="s">
        <v>102</v>
      </c>
      <c r="D96" s="109" t="s">
        <v>103</v>
      </c>
      <c r="E96" s="107">
        <v>23338</v>
      </c>
      <c r="F96" s="107">
        <v>1914.03</v>
      </c>
      <c r="G96" s="48">
        <f t="shared" si="9"/>
        <v>2537.70363924</v>
      </c>
      <c r="H96" s="48">
        <f t="shared" si="10"/>
        <v>1176.6933144198</v>
      </c>
      <c r="I96" s="80">
        <f t="shared" si="11"/>
        <v>3714.3969536597997</v>
      </c>
      <c r="J96" s="70"/>
    </row>
    <row r="97" spans="1:10" ht="24.75" customHeight="1">
      <c r="A97" s="103">
        <v>37</v>
      </c>
      <c r="B97" s="108" t="s">
        <v>88</v>
      </c>
      <c r="C97" s="108" t="s">
        <v>89</v>
      </c>
      <c r="D97" s="109" t="s">
        <v>104</v>
      </c>
      <c r="E97" s="107">
        <v>22825</v>
      </c>
      <c r="F97" s="107">
        <v>2004</v>
      </c>
      <c r="G97" s="48">
        <f t="shared" si="9"/>
        <v>2481.9215685</v>
      </c>
      <c r="H97" s="48">
        <f t="shared" si="10"/>
        <v>1232.0044106399998</v>
      </c>
      <c r="I97" s="80">
        <f t="shared" si="11"/>
        <v>3713.92597914</v>
      </c>
      <c r="J97" s="70"/>
    </row>
    <row r="98" spans="1:10" ht="24.75" customHeight="1">
      <c r="A98" s="103">
        <v>38</v>
      </c>
      <c r="B98" s="108" t="s">
        <v>99</v>
      </c>
      <c r="C98" s="108" t="s">
        <v>100</v>
      </c>
      <c r="D98" s="109" t="s">
        <v>105</v>
      </c>
      <c r="E98" s="107">
        <v>25299</v>
      </c>
      <c r="F98" s="107">
        <v>2250.63</v>
      </c>
      <c r="G98" s="48">
        <f t="shared" si="9"/>
        <v>2750.93685702</v>
      </c>
      <c r="H98" s="48">
        <f t="shared" si="10"/>
        <v>1383.6257917758</v>
      </c>
      <c r="I98" s="80">
        <f t="shared" si="11"/>
        <v>4134.5626487958</v>
      </c>
      <c r="J98" s="70"/>
    </row>
    <row r="99" spans="1:10" ht="24.75" customHeight="1">
      <c r="A99" s="103">
        <v>39</v>
      </c>
      <c r="B99" s="108" t="s">
        <v>106</v>
      </c>
      <c r="C99" s="108" t="s">
        <v>62</v>
      </c>
      <c r="D99" s="109" t="s">
        <v>107</v>
      </c>
      <c r="E99" s="107">
        <v>4066</v>
      </c>
      <c r="F99" s="107">
        <v>366</v>
      </c>
      <c r="G99" s="48">
        <f t="shared" si="9"/>
        <v>442.12456068</v>
      </c>
      <c r="H99" s="48">
        <f t="shared" si="10"/>
        <v>225.00679355999998</v>
      </c>
      <c r="I99" s="80">
        <f t="shared" si="11"/>
        <v>667.13135424</v>
      </c>
      <c r="J99" s="78"/>
    </row>
    <row r="100" spans="1:10" ht="24.75" customHeight="1">
      <c r="A100" s="103">
        <v>40</v>
      </c>
      <c r="B100" s="108" t="s">
        <v>106</v>
      </c>
      <c r="C100" s="108" t="s">
        <v>62</v>
      </c>
      <c r="D100" s="109" t="s">
        <v>108</v>
      </c>
      <c r="E100" s="107">
        <v>20998</v>
      </c>
      <c r="F100" s="107">
        <v>1685.03</v>
      </c>
      <c r="G100" s="48">
        <f t="shared" si="9"/>
        <v>2283.25910604</v>
      </c>
      <c r="H100" s="48">
        <f t="shared" si="10"/>
        <v>1035.9103752797998</v>
      </c>
      <c r="I100" s="80">
        <f t="shared" si="11"/>
        <v>3319.1694813198</v>
      </c>
      <c r="J100" s="78"/>
    </row>
    <row r="101" spans="1:10" ht="24.75" customHeight="1">
      <c r="A101" s="37" t="s">
        <v>48</v>
      </c>
      <c r="B101" s="37"/>
      <c r="C101" s="37"/>
      <c r="D101" s="37"/>
      <c r="E101" s="41">
        <f>SUM(E91:E100)</f>
        <v>214729</v>
      </c>
      <c r="F101" s="81">
        <f>SUM(F91:F100)</f>
        <v>18617.68</v>
      </c>
      <c r="G101" s="48">
        <f>SUM(G91:G100)</f>
        <v>23348.98297842</v>
      </c>
      <c r="H101" s="48">
        <f>SUM(H91:H100)</f>
        <v>11445.640656628799</v>
      </c>
      <c r="I101" s="80">
        <f>SUM(I91:I100)</f>
        <v>34794.623635048796</v>
      </c>
      <c r="J101" s="81"/>
    </row>
    <row r="102" spans="1:10" ht="24.75" customHeight="1">
      <c r="A102" s="37" t="s">
        <v>49</v>
      </c>
      <c r="B102" s="37"/>
      <c r="C102" s="37"/>
      <c r="D102" s="37"/>
      <c r="E102" s="37"/>
      <c r="F102" s="37" t="s">
        <v>50</v>
      </c>
      <c r="G102" s="37"/>
      <c r="H102" s="37"/>
      <c r="I102" s="37"/>
      <c r="J102" s="37"/>
    </row>
    <row r="103" spans="1:10" ht="24.75" customHeight="1">
      <c r="A103" s="37" t="s">
        <v>51</v>
      </c>
      <c r="B103" s="49" t="s">
        <v>52</v>
      </c>
      <c r="C103" s="50"/>
      <c r="D103" s="50"/>
      <c r="E103" s="111"/>
      <c r="F103" s="41" t="s">
        <v>51</v>
      </c>
      <c r="G103" s="52"/>
      <c r="H103" s="52"/>
      <c r="I103" s="52"/>
      <c r="J103" s="52"/>
    </row>
    <row r="104" spans="1:10" ht="24.75" customHeight="1">
      <c r="A104" s="37"/>
      <c r="B104" s="50"/>
      <c r="C104" s="50"/>
      <c r="D104" s="50"/>
      <c r="E104" s="111"/>
      <c r="F104" s="41"/>
      <c r="G104" s="52"/>
      <c r="H104" s="52"/>
      <c r="I104" s="52"/>
      <c r="J104" s="52"/>
    </row>
    <row r="105" spans="1:10" ht="24.75" customHeight="1">
      <c r="A105" s="37"/>
      <c r="B105" s="50"/>
      <c r="C105" s="50"/>
      <c r="D105" s="50"/>
      <c r="E105" s="111"/>
      <c r="F105" s="41"/>
      <c r="G105" s="52"/>
      <c r="H105" s="52"/>
      <c r="I105" s="52"/>
      <c r="J105" s="52"/>
    </row>
    <row r="106" spans="1:10" ht="24.75" customHeight="1">
      <c r="A106" s="37"/>
      <c r="B106" s="50"/>
      <c r="C106" s="50"/>
      <c r="D106" s="50"/>
      <c r="E106" s="111"/>
      <c r="F106" s="41"/>
      <c r="G106" s="52"/>
      <c r="H106" s="52"/>
      <c r="I106" s="52"/>
      <c r="J106" s="52"/>
    </row>
    <row r="107" spans="1:10" ht="24.75" customHeight="1">
      <c r="A107" s="37"/>
      <c r="B107" s="50"/>
      <c r="C107" s="50"/>
      <c r="D107" s="50"/>
      <c r="E107" s="111"/>
      <c r="F107" s="41"/>
      <c r="G107" s="52"/>
      <c r="H107" s="52"/>
      <c r="I107" s="52"/>
      <c r="J107" s="52"/>
    </row>
    <row r="108" spans="1:10" ht="24.75" customHeight="1">
      <c r="A108" s="37"/>
      <c r="B108" s="50"/>
      <c r="C108" s="50"/>
      <c r="D108" s="50"/>
      <c r="E108" s="111"/>
      <c r="F108" s="41"/>
      <c r="G108" s="52"/>
      <c r="H108" s="52"/>
      <c r="I108" s="52"/>
      <c r="J108" s="52"/>
    </row>
    <row r="109" spans="1:10" ht="24.75" customHeight="1">
      <c r="A109" s="37"/>
      <c r="B109" s="50"/>
      <c r="C109" s="50"/>
      <c r="D109" s="50"/>
      <c r="E109" s="111"/>
      <c r="F109" s="41"/>
      <c r="G109" s="52"/>
      <c r="H109" s="52"/>
      <c r="I109" s="52"/>
      <c r="J109" s="52"/>
    </row>
    <row r="110" spans="1:10" ht="24.75" customHeight="1">
      <c r="A110" s="53" t="s">
        <v>53</v>
      </c>
      <c r="B110" s="54"/>
      <c r="C110" s="54"/>
      <c r="D110" s="54"/>
      <c r="E110" s="54"/>
      <c r="F110" s="54"/>
      <c r="G110" s="54"/>
      <c r="H110" s="54"/>
      <c r="I110" s="54"/>
      <c r="J110" s="82"/>
    </row>
    <row r="111" spans="1:10" ht="24.75" customHeight="1">
      <c r="A111" s="55"/>
      <c r="B111" s="56"/>
      <c r="C111" s="56"/>
      <c r="D111" s="56"/>
      <c r="E111" s="56"/>
      <c r="F111" s="56"/>
      <c r="G111" s="56"/>
      <c r="H111" s="56"/>
      <c r="I111" s="56"/>
      <c r="J111" s="83"/>
    </row>
    <row r="112" spans="1:10" ht="52.5" customHeight="1">
      <c r="A112" s="57"/>
      <c r="B112" s="58"/>
      <c r="C112" s="58"/>
      <c r="D112" s="58"/>
      <c r="E112" s="58"/>
      <c r="F112" s="58"/>
      <c r="G112" s="58"/>
      <c r="H112" s="58"/>
      <c r="I112" s="58"/>
      <c r="J112" s="84"/>
    </row>
    <row r="113" spans="1:10" ht="52.5" customHeight="1">
      <c r="A113" s="36" t="s">
        <v>109</v>
      </c>
      <c r="B113" s="36"/>
      <c r="C113" s="36"/>
      <c r="D113" s="36"/>
      <c r="E113" s="36"/>
      <c r="F113" s="36"/>
      <c r="G113" s="36"/>
      <c r="H113" s="36"/>
      <c r="I113" s="36"/>
      <c r="J113" s="36"/>
    </row>
    <row r="114" spans="1:10" ht="24.75" customHeight="1">
      <c r="A114" s="37" t="s">
        <v>1</v>
      </c>
      <c r="B114" s="37"/>
      <c r="C114" s="38" t="s">
        <v>2</v>
      </c>
      <c r="D114" s="38"/>
      <c r="E114" s="38"/>
      <c r="F114" s="38"/>
      <c r="G114" s="38"/>
      <c r="H114" s="38"/>
      <c r="I114" s="38"/>
      <c r="J114" s="38"/>
    </row>
    <row r="115" spans="1:10" ht="24.75" customHeight="1">
      <c r="A115" s="37" t="s">
        <v>3</v>
      </c>
      <c r="B115" s="37"/>
      <c r="C115" s="37" t="s">
        <v>4</v>
      </c>
      <c r="D115" s="37" t="s">
        <v>5</v>
      </c>
      <c r="E115" s="37"/>
      <c r="F115" s="39" t="s">
        <v>6</v>
      </c>
      <c r="G115" s="39"/>
      <c r="H115" s="39"/>
      <c r="I115" s="40" t="s">
        <v>7</v>
      </c>
      <c r="J115" s="112" t="s">
        <v>8</v>
      </c>
    </row>
    <row r="116" spans="1:10" ht="24.75" customHeight="1">
      <c r="A116" s="37" t="s">
        <v>9</v>
      </c>
      <c r="B116" s="37"/>
      <c r="C116" s="37" t="s">
        <v>10</v>
      </c>
      <c r="D116" s="37" t="s">
        <v>5</v>
      </c>
      <c r="E116" s="37"/>
      <c r="F116" s="39" t="s">
        <v>11</v>
      </c>
      <c r="G116" s="39"/>
      <c r="H116" s="39"/>
      <c r="I116" s="40" t="s">
        <v>7</v>
      </c>
      <c r="J116" s="37" t="s">
        <v>12</v>
      </c>
    </row>
    <row r="117" spans="1:10" ht="24.75" customHeight="1">
      <c r="A117" s="37" t="s">
        <v>13</v>
      </c>
      <c r="B117" s="37" t="s">
        <v>14</v>
      </c>
      <c r="C117" s="37"/>
      <c r="D117" s="37"/>
      <c r="E117" s="37"/>
      <c r="F117" s="37"/>
      <c r="G117" s="40" t="s">
        <v>15</v>
      </c>
      <c r="H117" s="40" t="s">
        <v>16</v>
      </c>
      <c r="I117" s="40" t="s">
        <v>17</v>
      </c>
      <c r="J117" s="37" t="s">
        <v>18</v>
      </c>
    </row>
    <row r="118" spans="1:10" ht="24.75" customHeight="1">
      <c r="A118" s="37"/>
      <c r="B118" s="37" t="s">
        <v>19</v>
      </c>
      <c r="C118" s="37" t="s">
        <v>20</v>
      </c>
      <c r="D118" s="37" t="s">
        <v>110</v>
      </c>
      <c r="E118" s="41" t="s">
        <v>22</v>
      </c>
      <c r="F118" s="41" t="s">
        <v>23</v>
      </c>
      <c r="G118" s="40"/>
      <c r="H118" s="40"/>
      <c r="I118" s="40"/>
      <c r="J118" s="37"/>
    </row>
    <row r="119" spans="1:10" ht="24.75" customHeight="1">
      <c r="A119" s="103">
        <v>41</v>
      </c>
      <c r="B119" s="114" t="s">
        <v>111</v>
      </c>
      <c r="C119" s="114" t="s">
        <v>46</v>
      </c>
      <c r="D119" s="109" t="s">
        <v>112</v>
      </c>
      <c r="E119" s="107">
        <v>77355</v>
      </c>
      <c r="F119" s="115">
        <v>15074.910092438338</v>
      </c>
      <c r="G119" s="48">
        <f>E119*0.10873698</f>
        <v>8411.3490879</v>
      </c>
      <c r="H119" s="48">
        <f>F119*0.61477266</f>
        <v>9267.642576789163</v>
      </c>
      <c r="I119" s="80">
        <f>H119+G119</f>
        <v>17678.991664689165</v>
      </c>
      <c r="J119" s="70"/>
    </row>
    <row r="120" spans="1:10" ht="24.75" customHeight="1">
      <c r="A120" s="103">
        <v>42</v>
      </c>
      <c r="B120" s="108" t="s">
        <v>113</v>
      </c>
      <c r="C120" s="108" t="s">
        <v>114</v>
      </c>
      <c r="D120" s="109" t="s">
        <v>115</v>
      </c>
      <c r="E120" s="107">
        <v>53659</v>
      </c>
      <c r="F120" s="115">
        <v>10733.551124531446</v>
      </c>
      <c r="G120" s="48">
        <f aca="true" t="shared" si="12" ref="G120:G128">E120*0.10873698</f>
        <v>5834.71760982</v>
      </c>
      <c r="H120" s="48">
        <f aca="true" t="shared" si="13" ref="H120:H128">F120*0.61477266</f>
        <v>6598.6937760741885</v>
      </c>
      <c r="I120" s="80">
        <f aca="true" t="shared" si="14" ref="I120:I128">H120+G120</f>
        <v>12433.41138589419</v>
      </c>
      <c r="J120" s="70"/>
    </row>
    <row r="121" spans="1:10" ht="24.75" customHeight="1">
      <c r="A121" s="103">
        <v>43</v>
      </c>
      <c r="B121" s="114" t="s">
        <v>111</v>
      </c>
      <c r="C121" s="114" t="s">
        <v>46</v>
      </c>
      <c r="D121" s="109" t="s">
        <v>116</v>
      </c>
      <c r="E121" s="107">
        <v>58296</v>
      </c>
      <c r="F121" s="115">
        <v>13780.5701038919</v>
      </c>
      <c r="G121" s="48">
        <f t="shared" si="12"/>
        <v>6338.9309860799995</v>
      </c>
      <c r="H121" s="48">
        <f t="shared" si="13"/>
        <v>8471.917739086099</v>
      </c>
      <c r="I121" s="80">
        <f t="shared" si="14"/>
        <v>14810.848725166099</v>
      </c>
      <c r="J121" s="70"/>
    </row>
    <row r="122" spans="1:10" ht="24.75" customHeight="1">
      <c r="A122" s="103">
        <v>44</v>
      </c>
      <c r="B122" s="108" t="s">
        <v>117</v>
      </c>
      <c r="C122" s="108" t="s">
        <v>118</v>
      </c>
      <c r="D122" s="109" t="s">
        <v>119</v>
      </c>
      <c r="E122" s="107">
        <v>63897</v>
      </c>
      <c r="F122" s="115">
        <v>15343.833486625945</v>
      </c>
      <c r="G122" s="48">
        <f t="shared" si="12"/>
        <v>6947.96681106</v>
      </c>
      <c r="H122" s="48">
        <f t="shared" si="13"/>
        <v>9432.969327170105</v>
      </c>
      <c r="I122" s="80">
        <f t="shared" si="14"/>
        <v>16380.936138230105</v>
      </c>
      <c r="J122" s="70"/>
    </row>
    <row r="123" spans="1:10" ht="24.75" customHeight="1">
      <c r="A123" s="103">
        <v>45</v>
      </c>
      <c r="B123" s="108" t="s">
        <v>117</v>
      </c>
      <c r="C123" s="108" t="s">
        <v>118</v>
      </c>
      <c r="D123" s="109" t="s">
        <v>120</v>
      </c>
      <c r="E123" s="107">
        <v>71507</v>
      </c>
      <c r="F123" s="115">
        <v>16293.249991323062</v>
      </c>
      <c r="G123" s="48">
        <f t="shared" si="12"/>
        <v>7775.45522886</v>
      </c>
      <c r="H123" s="48">
        <f t="shared" si="13"/>
        <v>10016.644637210655</v>
      </c>
      <c r="I123" s="80">
        <f t="shared" si="14"/>
        <v>17792.099866070654</v>
      </c>
      <c r="J123" s="70"/>
    </row>
    <row r="124" spans="1:10" ht="24.75" customHeight="1">
      <c r="A124" s="103">
        <v>46</v>
      </c>
      <c r="B124" s="108" t="s">
        <v>121</v>
      </c>
      <c r="C124" s="108" t="s">
        <v>122</v>
      </c>
      <c r="D124" s="109" t="s">
        <v>123</v>
      </c>
      <c r="E124" s="107">
        <v>27770</v>
      </c>
      <c r="F124" s="115">
        <v>5537.483455967421</v>
      </c>
      <c r="G124" s="48">
        <f t="shared" si="12"/>
        <v>3019.6259345999997</v>
      </c>
      <c r="H124" s="48">
        <f t="shared" si="13"/>
        <v>3404.293433931084</v>
      </c>
      <c r="I124" s="80">
        <f t="shared" si="14"/>
        <v>6423.919368531084</v>
      </c>
      <c r="J124" s="70"/>
    </row>
    <row r="125" spans="1:10" ht="24.75" customHeight="1">
      <c r="A125" s="103">
        <v>47</v>
      </c>
      <c r="B125" s="116" t="s">
        <v>117</v>
      </c>
      <c r="C125" s="116" t="s">
        <v>124</v>
      </c>
      <c r="D125" s="109" t="s">
        <v>125</v>
      </c>
      <c r="E125" s="107">
        <v>8266</v>
      </c>
      <c r="F125" s="115">
        <v>1799.4482767596837</v>
      </c>
      <c r="G125" s="48">
        <f t="shared" si="12"/>
        <v>898.81987668</v>
      </c>
      <c r="H125" s="48">
        <f t="shared" si="13"/>
        <v>1106.2516036359668</v>
      </c>
      <c r="I125" s="80">
        <f t="shared" si="14"/>
        <v>2005.0714803159667</v>
      </c>
      <c r="J125" s="70"/>
    </row>
    <row r="126" spans="1:10" ht="24.75" customHeight="1">
      <c r="A126" s="103">
        <v>48</v>
      </c>
      <c r="B126" s="108" t="s">
        <v>117</v>
      </c>
      <c r="C126" s="108" t="s">
        <v>126</v>
      </c>
      <c r="D126" s="109" t="s">
        <v>127</v>
      </c>
      <c r="E126" s="107">
        <v>19220</v>
      </c>
      <c r="F126" s="115">
        <v>3311.265444953493</v>
      </c>
      <c r="G126" s="48">
        <f t="shared" si="12"/>
        <v>2089.9247556</v>
      </c>
      <c r="H126" s="48">
        <f t="shared" si="13"/>
        <v>2035.6754655601424</v>
      </c>
      <c r="I126" s="80">
        <f t="shared" si="14"/>
        <v>4125.600221160143</v>
      </c>
      <c r="J126" s="70"/>
    </row>
    <row r="127" spans="1:10" ht="24.75" customHeight="1">
      <c r="A127" s="103">
        <v>49</v>
      </c>
      <c r="B127" s="108" t="s">
        <v>117</v>
      </c>
      <c r="C127" s="108" t="s">
        <v>126</v>
      </c>
      <c r="D127" s="109" t="s">
        <v>128</v>
      </c>
      <c r="E127" s="107">
        <v>37173</v>
      </c>
      <c r="F127" s="115">
        <v>5583.08350976445</v>
      </c>
      <c r="G127" s="48">
        <f t="shared" si="12"/>
        <v>4042.0797575399997</v>
      </c>
      <c r="H127" s="48">
        <f t="shared" si="13"/>
        <v>3432.327100300027</v>
      </c>
      <c r="I127" s="80">
        <f t="shared" si="14"/>
        <v>7474.4068578400265</v>
      </c>
      <c r="J127" s="78"/>
    </row>
    <row r="128" spans="1:10" ht="24.75" customHeight="1">
      <c r="A128" s="103">
        <v>50</v>
      </c>
      <c r="B128" s="108" t="s">
        <v>117</v>
      </c>
      <c r="C128" s="108" t="s">
        <v>126</v>
      </c>
      <c r="D128" s="109" t="s">
        <v>129</v>
      </c>
      <c r="E128" s="107">
        <v>42820</v>
      </c>
      <c r="F128" s="115">
        <v>6282.2843346522295</v>
      </c>
      <c r="G128" s="48">
        <f t="shared" si="12"/>
        <v>4656.1174836</v>
      </c>
      <c r="H128" s="48">
        <f t="shared" si="13"/>
        <v>3862.176651290481</v>
      </c>
      <c r="I128" s="80">
        <f t="shared" si="14"/>
        <v>8518.29413489048</v>
      </c>
      <c r="J128" s="78"/>
    </row>
    <row r="129" spans="1:10" ht="24.75" customHeight="1">
      <c r="A129" s="37" t="s">
        <v>48</v>
      </c>
      <c r="B129" s="37"/>
      <c r="C129" s="37"/>
      <c r="D129" s="37"/>
      <c r="E129" s="41">
        <f>SUM(E119:E128)</f>
        <v>459963</v>
      </c>
      <c r="F129" s="81">
        <f>SUM(F119:F128)</f>
        <v>93739.67982090796</v>
      </c>
      <c r="G129" s="48">
        <f>SUM(G119:G128)</f>
        <v>50014.98753173999</v>
      </c>
      <c r="H129" s="48">
        <f>SUM(H119:H128)</f>
        <v>57628.5923110479</v>
      </c>
      <c r="I129" s="80">
        <f>SUM(I119:I128)</f>
        <v>107643.57984278793</v>
      </c>
      <c r="J129" s="81"/>
    </row>
    <row r="130" spans="1:10" ht="24.75" customHeight="1">
      <c r="A130" s="37" t="s">
        <v>49</v>
      </c>
      <c r="B130" s="37"/>
      <c r="C130" s="37"/>
      <c r="D130" s="37"/>
      <c r="E130" s="37"/>
      <c r="F130" s="37" t="s">
        <v>50</v>
      </c>
      <c r="G130" s="37"/>
      <c r="H130" s="37"/>
      <c r="I130" s="37"/>
      <c r="J130" s="37"/>
    </row>
    <row r="131" spans="1:10" ht="24.75" customHeight="1">
      <c r="A131" s="37" t="s">
        <v>51</v>
      </c>
      <c r="B131" s="49" t="s">
        <v>52</v>
      </c>
      <c r="C131" s="50"/>
      <c r="D131" s="50"/>
      <c r="E131" s="111"/>
      <c r="F131" s="41" t="s">
        <v>51</v>
      </c>
      <c r="G131" s="52"/>
      <c r="H131" s="52"/>
      <c r="I131" s="52"/>
      <c r="J131" s="52"/>
    </row>
    <row r="132" spans="1:10" ht="24.75" customHeight="1">
      <c r="A132" s="37"/>
      <c r="B132" s="50"/>
      <c r="C132" s="50"/>
      <c r="D132" s="50"/>
      <c r="E132" s="111"/>
      <c r="F132" s="41"/>
      <c r="G132" s="52"/>
      <c r="H132" s="52"/>
      <c r="I132" s="52"/>
      <c r="J132" s="52"/>
    </row>
    <row r="133" spans="1:10" ht="24.75" customHeight="1">
      <c r="A133" s="37"/>
      <c r="B133" s="50"/>
      <c r="C133" s="50"/>
      <c r="D133" s="50"/>
      <c r="E133" s="111"/>
      <c r="F133" s="41"/>
      <c r="G133" s="52"/>
      <c r="H133" s="52"/>
      <c r="I133" s="52"/>
      <c r="J133" s="52"/>
    </row>
    <row r="134" spans="1:10" ht="24.75" customHeight="1">
      <c r="A134" s="37"/>
      <c r="B134" s="50"/>
      <c r="C134" s="50"/>
      <c r="D134" s="50"/>
      <c r="E134" s="111"/>
      <c r="F134" s="41"/>
      <c r="G134" s="52"/>
      <c r="H134" s="52"/>
      <c r="I134" s="52"/>
      <c r="J134" s="52"/>
    </row>
    <row r="135" spans="1:10" ht="24.75" customHeight="1">
      <c r="A135" s="37"/>
      <c r="B135" s="50"/>
      <c r="C135" s="50"/>
      <c r="D135" s="50"/>
      <c r="E135" s="111"/>
      <c r="F135" s="41"/>
      <c r="G135" s="52"/>
      <c r="H135" s="52"/>
      <c r="I135" s="52"/>
      <c r="J135" s="52"/>
    </row>
    <row r="136" spans="1:10" ht="24.75" customHeight="1">
      <c r="A136" s="37"/>
      <c r="B136" s="50"/>
      <c r="C136" s="50"/>
      <c r="D136" s="50"/>
      <c r="E136" s="111"/>
      <c r="F136" s="41"/>
      <c r="G136" s="52"/>
      <c r="H136" s="52"/>
      <c r="I136" s="52"/>
      <c r="J136" s="52"/>
    </row>
    <row r="137" spans="1:10" ht="24.75" customHeight="1">
      <c r="A137" s="37"/>
      <c r="B137" s="50"/>
      <c r="C137" s="50"/>
      <c r="D137" s="50"/>
      <c r="E137" s="111"/>
      <c r="F137" s="41"/>
      <c r="G137" s="52"/>
      <c r="H137" s="52"/>
      <c r="I137" s="52"/>
      <c r="J137" s="52"/>
    </row>
    <row r="138" spans="1:10" ht="24.75" customHeight="1">
      <c r="A138" s="53" t="s">
        <v>53</v>
      </c>
      <c r="B138" s="54"/>
      <c r="C138" s="54"/>
      <c r="D138" s="54"/>
      <c r="E138" s="54"/>
      <c r="F138" s="54"/>
      <c r="G138" s="54"/>
      <c r="H138" s="54"/>
      <c r="I138" s="54"/>
      <c r="J138" s="82"/>
    </row>
    <row r="139" spans="1:10" ht="12" customHeight="1">
      <c r="A139" s="55"/>
      <c r="B139" s="56"/>
      <c r="C139" s="56"/>
      <c r="D139" s="56"/>
      <c r="E139" s="56"/>
      <c r="F139" s="56"/>
      <c r="G139" s="56"/>
      <c r="H139" s="56"/>
      <c r="I139" s="56"/>
      <c r="J139" s="83"/>
    </row>
    <row r="140" spans="1:10" ht="24" customHeight="1" hidden="1">
      <c r="A140" s="57"/>
      <c r="B140" s="58"/>
      <c r="C140" s="58"/>
      <c r="D140" s="58"/>
      <c r="E140" s="58"/>
      <c r="F140" s="58"/>
      <c r="G140" s="58"/>
      <c r="H140" s="58"/>
      <c r="I140" s="58"/>
      <c r="J140" s="84"/>
    </row>
    <row r="141" spans="1:10" ht="57.75" customHeight="1">
      <c r="A141" s="36" t="s">
        <v>130</v>
      </c>
      <c r="B141" s="36"/>
      <c r="C141" s="36"/>
      <c r="D141" s="36"/>
      <c r="E141" s="36"/>
      <c r="F141" s="36"/>
      <c r="G141" s="36"/>
      <c r="H141" s="36"/>
      <c r="I141" s="36"/>
      <c r="J141" s="36"/>
    </row>
    <row r="142" spans="1:10" ht="24.75" customHeight="1">
      <c r="A142" s="37" t="s">
        <v>1</v>
      </c>
      <c r="B142" s="37"/>
      <c r="C142" s="38" t="s">
        <v>2</v>
      </c>
      <c r="D142" s="38"/>
      <c r="E142" s="38"/>
      <c r="F142" s="38"/>
      <c r="G142" s="38"/>
      <c r="H142" s="38"/>
      <c r="I142" s="38"/>
      <c r="J142" s="38"/>
    </row>
    <row r="143" spans="1:10" ht="24.75" customHeight="1">
      <c r="A143" s="37" t="s">
        <v>3</v>
      </c>
      <c r="B143" s="37"/>
      <c r="C143" s="37" t="s">
        <v>4</v>
      </c>
      <c r="D143" s="37" t="s">
        <v>5</v>
      </c>
      <c r="E143" s="37"/>
      <c r="F143" s="39" t="s">
        <v>6</v>
      </c>
      <c r="G143" s="39"/>
      <c r="H143" s="39"/>
      <c r="I143" s="40" t="s">
        <v>7</v>
      </c>
      <c r="J143" s="112" t="s">
        <v>8</v>
      </c>
    </row>
    <row r="144" spans="1:10" ht="24.75" customHeight="1">
      <c r="A144" s="37" t="s">
        <v>9</v>
      </c>
      <c r="B144" s="37"/>
      <c r="C144" s="37" t="s">
        <v>10</v>
      </c>
      <c r="D144" s="37" t="s">
        <v>5</v>
      </c>
      <c r="E144" s="37"/>
      <c r="F144" s="39" t="s">
        <v>11</v>
      </c>
      <c r="G144" s="39"/>
      <c r="H144" s="39"/>
      <c r="I144" s="40" t="s">
        <v>7</v>
      </c>
      <c r="J144" s="37" t="s">
        <v>12</v>
      </c>
    </row>
    <row r="145" spans="1:10" ht="24.75" customHeight="1">
      <c r="A145" s="37" t="s">
        <v>13</v>
      </c>
      <c r="B145" s="37" t="s">
        <v>14</v>
      </c>
      <c r="C145" s="37"/>
      <c r="D145" s="37"/>
      <c r="E145" s="37"/>
      <c r="F145" s="37"/>
      <c r="G145" s="40" t="s">
        <v>15</v>
      </c>
      <c r="H145" s="40" t="s">
        <v>16</v>
      </c>
      <c r="I145" s="40" t="s">
        <v>17</v>
      </c>
      <c r="J145" s="37" t="s">
        <v>18</v>
      </c>
    </row>
    <row r="146" spans="1:10" ht="24.75" customHeight="1">
      <c r="A146" s="37"/>
      <c r="B146" s="37" t="s">
        <v>19</v>
      </c>
      <c r="C146" s="37" t="s">
        <v>20</v>
      </c>
      <c r="D146" s="37" t="s">
        <v>110</v>
      </c>
      <c r="E146" s="41" t="s">
        <v>22</v>
      </c>
      <c r="F146" s="41" t="s">
        <v>23</v>
      </c>
      <c r="G146" s="40"/>
      <c r="H146" s="40"/>
      <c r="I146" s="40"/>
      <c r="J146" s="37"/>
    </row>
    <row r="147" spans="1:10" ht="24.75" customHeight="1">
      <c r="A147" s="103">
        <v>51</v>
      </c>
      <c r="B147" s="108" t="s">
        <v>117</v>
      </c>
      <c r="C147" s="108" t="s">
        <v>126</v>
      </c>
      <c r="D147" s="109" t="s">
        <v>131</v>
      </c>
      <c r="E147" s="107">
        <v>41677</v>
      </c>
      <c r="F147" s="115">
        <v>6717.238693946967</v>
      </c>
      <c r="G147" s="48">
        <f>E147*0.10873698</f>
        <v>4531.83111546</v>
      </c>
      <c r="H147" s="48">
        <f>F147*0.61477266</f>
        <v>4129.574699732702</v>
      </c>
      <c r="I147" s="80">
        <f>H147+G147</f>
        <v>8661.405815192702</v>
      </c>
      <c r="J147" s="70"/>
    </row>
    <row r="148" spans="1:10" ht="24.75" customHeight="1">
      <c r="A148" s="103">
        <v>52</v>
      </c>
      <c r="B148" s="108" t="s">
        <v>117</v>
      </c>
      <c r="C148" s="108" t="s">
        <v>126</v>
      </c>
      <c r="D148" s="109" t="s">
        <v>132</v>
      </c>
      <c r="E148" s="107">
        <v>18526</v>
      </c>
      <c r="F148" s="115">
        <v>3002.5881577120645</v>
      </c>
      <c r="G148" s="48">
        <f aca="true" t="shared" si="15" ref="G148:G156">E148*0.10873698</f>
        <v>2014.46129148</v>
      </c>
      <c r="H148" s="48">
        <f aca="true" t="shared" si="16" ref="H148:H156">F148*0.61477266</f>
        <v>1845.9091086011454</v>
      </c>
      <c r="I148" s="80">
        <f aca="true" t="shared" si="17" ref="I148:I156">H148+G148</f>
        <v>3860.3704000811454</v>
      </c>
      <c r="J148" s="70"/>
    </row>
    <row r="149" spans="1:10" ht="24.75" customHeight="1">
      <c r="A149" s="103">
        <v>53</v>
      </c>
      <c r="B149" s="108" t="s">
        <v>117</v>
      </c>
      <c r="C149" s="108" t="s">
        <v>62</v>
      </c>
      <c r="D149" s="109" t="s">
        <v>133</v>
      </c>
      <c r="E149" s="107">
        <v>51958</v>
      </c>
      <c r="F149" s="115">
        <v>11176.690108866676</v>
      </c>
      <c r="G149" s="48">
        <f t="shared" si="15"/>
        <v>5649.75600684</v>
      </c>
      <c r="H149" s="48">
        <f t="shared" si="16"/>
        <v>6871.123508223656</v>
      </c>
      <c r="I149" s="80">
        <f t="shared" si="17"/>
        <v>12520.879515063656</v>
      </c>
      <c r="J149" s="70"/>
    </row>
    <row r="150" spans="1:10" ht="24.75" customHeight="1">
      <c r="A150" s="103">
        <v>54</v>
      </c>
      <c r="B150" s="108" t="s">
        <v>117</v>
      </c>
      <c r="C150" s="108" t="s">
        <v>134</v>
      </c>
      <c r="D150" s="109" t="s">
        <v>135</v>
      </c>
      <c r="E150" s="107">
        <v>84445</v>
      </c>
      <c r="F150" s="115">
        <v>10002.78103163034</v>
      </c>
      <c r="G150" s="48">
        <f t="shared" si="15"/>
        <v>9182.2942761</v>
      </c>
      <c r="H150" s="48">
        <f t="shared" si="16"/>
        <v>6149.436302212928</v>
      </c>
      <c r="I150" s="80">
        <f t="shared" si="17"/>
        <v>15331.730578312927</v>
      </c>
      <c r="J150" s="70"/>
    </row>
    <row r="151" spans="1:10" ht="24.75" customHeight="1">
      <c r="A151" s="103">
        <v>55</v>
      </c>
      <c r="B151" s="108" t="s">
        <v>121</v>
      </c>
      <c r="C151" s="108" t="s">
        <v>136</v>
      </c>
      <c r="D151" s="109" t="s">
        <v>137</v>
      </c>
      <c r="E151" s="107">
        <v>52738</v>
      </c>
      <c r="F151" s="115">
        <v>12669.799562682216</v>
      </c>
      <c r="G151" s="48">
        <f t="shared" si="15"/>
        <v>5734.57085124</v>
      </c>
      <c r="H151" s="48">
        <f t="shared" si="16"/>
        <v>7789.046378816982</v>
      </c>
      <c r="I151" s="80">
        <f t="shared" si="17"/>
        <v>13523.617230056981</v>
      </c>
      <c r="J151" s="70"/>
    </row>
    <row r="152" spans="1:10" ht="24.75" customHeight="1">
      <c r="A152" s="103">
        <v>56</v>
      </c>
      <c r="B152" s="108" t="s">
        <v>121</v>
      </c>
      <c r="C152" s="108" t="s">
        <v>136</v>
      </c>
      <c r="D152" s="109" t="s">
        <v>138</v>
      </c>
      <c r="E152" s="107">
        <v>31796</v>
      </c>
      <c r="F152" s="115">
        <v>6898.46967698644</v>
      </c>
      <c r="G152" s="48">
        <f t="shared" si="15"/>
        <v>3457.40101608</v>
      </c>
      <c r="H152" s="48">
        <f t="shared" si="16"/>
        <v>4240.990553250294</v>
      </c>
      <c r="I152" s="80">
        <f t="shared" si="17"/>
        <v>7698.391569330294</v>
      </c>
      <c r="J152" s="70"/>
    </row>
    <row r="153" spans="1:10" ht="24.75" customHeight="1">
      <c r="A153" s="103">
        <v>57</v>
      </c>
      <c r="B153" s="108" t="s">
        <v>117</v>
      </c>
      <c r="C153" s="108" t="s">
        <v>62</v>
      </c>
      <c r="D153" s="109" t="s">
        <v>139</v>
      </c>
      <c r="E153" s="107">
        <v>87808</v>
      </c>
      <c r="F153" s="115">
        <v>17955.243336688418</v>
      </c>
      <c r="G153" s="48">
        <f t="shared" si="15"/>
        <v>9547.97673984</v>
      </c>
      <c r="H153" s="48">
        <f t="shared" si="16"/>
        <v>11038.392707043215</v>
      </c>
      <c r="I153" s="80">
        <f t="shared" si="17"/>
        <v>20586.369446883215</v>
      </c>
      <c r="J153" s="70"/>
    </row>
    <row r="154" spans="1:10" ht="24.75" customHeight="1">
      <c r="A154" s="103">
        <v>58</v>
      </c>
      <c r="B154" s="108" t="s">
        <v>117</v>
      </c>
      <c r="C154" s="108" t="s">
        <v>62</v>
      </c>
      <c r="D154" s="109" t="s">
        <v>140</v>
      </c>
      <c r="E154" s="107">
        <v>86642</v>
      </c>
      <c r="F154" s="115">
        <v>18527.13816523208</v>
      </c>
      <c r="G154" s="48">
        <f t="shared" si="15"/>
        <v>9421.18942116</v>
      </c>
      <c r="H154" s="48">
        <f t="shared" si="16"/>
        <v>11389.978012027246</v>
      </c>
      <c r="I154" s="80">
        <f t="shared" si="17"/>
        <v>20811.167433187245</v>
      </c>
      <c r="J154" s="70"/>
    </row>
    <row r="155" spans="1:10" ht="24.75" customHeight="1">
      <c r="A155" s="103">
        <v>59</v>
      </c>
      <c r="B155" s="108" t="s">
        <v>117</v>
      </c>
      <c r="C155" s="114" t="s">
        <v>25</v>
      </c>
      <c r="D155" s="109" t="s">
        <v>141</v>
      </c>
      <c r="E155" s="107">
        <v>105250</v>
      </c>
      <c r="F155" s="115">
        <v>25355.968375445416</v>
      </c>
      <c r="G155" s="48">
        <f t="shared" si="15"/>
        <v>11444.567144999999</v>
      </c>
      <c r="H155" s="48">
        <f t="shared" si="16"/>
        <v>15588.156125048457</v>
      </c>
      <c r="I155" s="80">
        <f t="shared" si="17"/>
        <v>27032.723270048456</v>
      </c>
      <c r="J155" s="78"/>
    </row>
    <row r="156" spans="1:10" ht="24.75" customHeight="1">
      <c r="A156" s="103">
        <v>60</v>
      </c>
      <c r="B156" s="108" t="s">
        <v>117</v>
      </c>
      <c r="C156" s="114" t="s">
        <v>142</v>
      </c>
      <c r="D156" s="109" t="s">
        <v>143</v>
      </c>
      <c r="E156" s="107">
        <v>97736</v>
      </c>
      <c r="F156" s="115">
        <v>21106.978747281228</v>
      </c>
      <c r="G156" s="48">
        <f t="shared" si="15"/>
        <v>10627.51747728</v>
      </c>
      <c r="H156" s="48">
        <f t="shared" si="16"/>
        <v>12975.993469029547</v>
      </c>
      <c r="I156" s="80">
        <f t="shared" si="17"/>
        <v>23603.510946309547</v>
      </c>
      <c r="J156" s="78"/>
    </row>
    <row r="157" spans="1:10" ht="24.75" customHeight="1">
      <c r="A157" s="37" t="s">
        <v>48</v>
      </c>
      <c r="B157" s="37"/>
      <c r="C157" s="37"/>
      <c r="D157" s="37"/>
      <c r="E157" s="41">
        <f aca="true" t="shared" si="18" ref="E157:I157">SUM(E147:E156)</f>
        <v>658576</v>
      </c>
      <c r="F157" s="81">
        <f t="shared" si="18"/>
        <v>133412.89585647185</v>
      </c>
      <c r="G157" s="48">
        <f t="shared" si="18"/>
        <v>71611.56534048</v>
      </c>
      <c r="H157" s="48">
        <f t="shared" si="18"/>
        <v>82018.60086398617</v>
      </c>
      <c r="I157" s="80">
        <f t="shared" si="18"/>
        <v>153630.16620446616</v>
      </c>
      <c r="J157" s="81"/>
    </row>
    <row r="158" spans="1:10" ht="24.75" customHeight="1">
      <c r="A158" s="37" t="s">
        <v>49</v>
      </c>
      <c r="B158" s="37"/>
      <c r="C158" s="37"/>
      <c r="D158" s="37"/>
      <c r="E158" s="37"/>
      <c r="F158" s="37" t="s">
        <v>50</v>
      </c>
      <c r="G158" s="37"/>
      <c r="H158" s="37"/>
      <c r="I158" s="37"/>
      <c r="J158" s="37"/>
    </row>
    <row r="159" spans="1:10" ht="24.75" customHeight="1">
      <c r="A159" s="37" t="s">
        <v>51</v>
      </c>
      <c r="B159" s="49" t="s">
        <v>52</v>
      </c>
      <c r="C159" s="50"/>
      <c r="D159" s="50"/>
      <c r="E159" s="111"/>
      <c r="F159" s="41" t="s">
        <v>51</v>
      </c>
      <c r="G159" s="52"/>
      <c r="H159" s="52"/>
      <c r="I159" s="52"/>
      <c r="J159" s="52"/>
    </row>
    <row r="160" spans="1:10" ht="24.75" customHeight="1">
      <c r="A160" s="37"/>
      <c r="B160" s="50"/>
      <c r="C160" s="50"/>
      <c r="D160" s="50"/>
      <c r="E160" s="111"/>
      <c r="F160" s="41"/>
      <c r="G160" s="52"/>
      <c r="H160" s="52"/>
      <c r="I160" s="52"/>
      <c r="J160" s="52"/>
    </row>
    <row r="161" spans="1:10" ht="24.75" customHeight="1">
      <c r="A161" s="37"/>
      <c r="B161" s="50"/>
      <c r="C161" s="50"/>
      <c r="D161" s="50"/>
      <c r="E161" s="111"/>
      <c r="F161" s="41"/>
      <c r="G161" s="52"/>
      <c r="H161" s="52"/>
      <c r="I161" s="52"/>
      <c r="J161" s="52"/>
    </row>
    <row r="162" spans="1:10" ht="24.75" customHeight="1">
      <c r="A162" s="37"/>
      <c r="B162" s="50"/>
      <c r="C162" s="50"/>
      <c r="D162" s="50"/>
      <c r="E162" s="111"/>
      <c r="F162" s="41"/>
      <c r="G162" s="52"/>
      <c r="H162" s="52"/>
      <c r="I162" s="52"/>
      <c r="J162" s="52"/>
    </row>
    <row r="163" spans="1:10" ht="24.75" customHeight="1">
      <c r="A163" s="37"/>
      <c r="B163" s="50"/>
      <c r="C163" s="50"/>
      <c r="D163" s="50"/>
      <c r="E163" s="111"/>
      <c r="F163" s="41"/>
      <c r="G163" s="52"/>
      <c r="H163" s="52"/>
      <c r="I163" s="52"/>
      <c r="J163" s="52"/>
    </row>
    <row r="164" spans="1:10" ht="24.75" customHeight="1">
      <c r="A164" s="37"/>
      <c r="B164" s="50"/>
      <c r="C164" s="50"/>
      <c r="D164" s="50"/>
      <c r="E164" s="111"/>
      <c r="F164" s="41"/>
      <c r="G164" s="52"/>
      <c r="H164" s="52"/>
      <c r="I164" s="52"/>
      <c r="J164" s="52"/>
    </row>
    <row r="165" spans="1:10" ht="24.75" customHeight="1">
      <c r="A165" s="37"/>
      <c r="B165" s="50"/>
      <c r="C165" s="50"/>
      <c r="D165" s="50"/>
      <c r="E165" s="111"/>
      <c r="F165" s="41"/>
      <c r="G165" s="52"/>
      <c r="H165" s="52"/>
      <c r="I165" s="52"/>
      <c r="J165" s="52"/>
    </row>
    <row r="166" spans="1:10" ht="24.75" customHeight="1">
      <c r="A166" s="53" t="s">
        <v>53</v>
      </c>
      <c r="B166" s="54"/>
      <c r="C166" s="54"/>
      <c r="D166" s="54"/>
      <c r="E166" s="54"/>
      <c r="F166" s="54"/>
      <c r="G166" s="54"/>
      <c r="H166" s="54"/>
      <c r="I166" s="54"/>
      <c r="J166" s="82"/>
    </row>
    <row r="167" spans="1:10" ht="24.75" customHeight="1">
      <c r="A167" s="55"/>
      <c r="B167" s="56"/>
      <c r="C167" s="56"/>
      <c r="D167" s="56"/>
      <c r="E167" s="56"/>
      <c r="F167" s="56"/>
      <c r="G167" s="56"/>
      <c r="H167" s="56"/>
      <c r="I167" s="56"/>
      <c r="J167" s="83"/>
    </row>
    <row r="168" spans="1:10" ht="54.75" customHeight="1">
      <c r="A168" s="57"/>
      <c r="B168" s="58"/>
      <c r="C168" s="58"/>
      <c r="D168" s="58"/>
      <c r="E168" s="58"/>
      <c r="F168" s="58"/>
      <c r="G168" s="58"/>
      <c r="H168" s="58"/>
      <c r="I168" s="58"/>
      <c r="J168" s="84"/>
    </row>
    <row r="169" spans="1:10" ht="54.75" customHeight="1">
      <c r="A169" s="36" t="s">
        <v>144</v>
      </c>
      <c r="B169" s="36"/>
      <c r="C169" s="36"/>
      <c r="D169" s="36"/>
      <c r="E169" s="36"/>
      <c r="F169" s="36"/>
      <c r="G169" s="36"/>
      <c r="H169" s="36"/>
      <c r="I169" s="36"/>
      <c r="J169" s="36"/>
    </row>
    <row r="170" spans="1:10" ht="24.75" customHeight="1">
      <c r="A170" s="37" t="s">
        <v>1</v>
      </c>
      <c r="B170" s="37"/>
      <c r="C170" s="38" t="s">
        <v>2</v>
      </c>
      <c r="D170" s="38"/>
      <c r="E170" s="38"/>
      <c r="F170" s="38"/>
      <c r="G170" s="38"/>
      <c r="H170" s="38"/>
      <c r="I170" s="38"/>
      <c r="J170" s="38"/>
    </row>
    <row r="171" spans="1:10" ht="24.75" customHeight="1">
      <c r="A171" s="37" t="s">
        <v>3</v>
      </c>
      <c r="B171" s="37"/>
      <c r="C171" s="37" t="s">
        <v>4</v>
      </c>
      <c r="D171" s="37" t="s">
        <v>5</v>
      </c>
      <c r="E171" s="37"/>
      <c r="F171" s="39" t="s">
        <v>6</v>
      </c>
      <c r="G171" s="39"/>
      <c r="H171" s="39"/>
      <c r="I171" s="40" t="s">
        <v>7</v>
      </c>
      <c r="J171" s="112" t="s">
        <v>8</v>
      </c>
    </row>
    <row r="172" spans="1:10" ht="24.75" customHeight="1">
      <c r="A172" s="37" t="s">
        <v>9</v>
      </c>
      <c r="B172" s="37"/>
      <c r="C172" s="37" t="s">
        <v>10</v>
      </c>
      <c r="D172" s="37" t="s">
        <v>5</v>
      </c>
      <c r="E172" s="37"/>
      <c r="F172" s="39" t="s">
        <v>11</v>
      </c>
      <c r="G172" s="39"/>
      <c r="H172" s="39"/>
      <c r="I172" s="40" t="s">
        <v>7</v>
      </c>
      <c r="J172" s="37" t="s">
        <v>12</v>
      </c>
    </row>
    <row r="173" spans="1:10" ht="24.75" customHeight="1">
      <c r="A173" s="37" t="s">
        <v>13</v>
      </c>
      <c r="B173" s="37" t="s">
        <v>14</v>
      </c>
      <c r="C173" s="37"/>
      <c r="D173" s="37"/>
      <c r="E173" s="37"/>
      <c r="F173" s="37"/>
      <c r="G173" s="40" t="s">
        <v>15</v>
      </c>
      <c r="H173" s="40" t="s">
        <v>16</v>
      </c>
      <c r="I173" s="40" t="s">
        <v>17</v>
      </c>
      <c r="J173" s="37" t="s">
        <v>18</v>
      </c>
    </row>
    <row r="174" spans="1:10" ht="24.75" customHeight="1">
      <c r="A174" s="37"/>
      <c r="B174" s="37" t="s">
        <v>19</v>
      </c>
      <c r="C174" s="37" t="s">
        <v>20</v>
      </c>
      <c r="D174" s="37" t="s">
        <v>110</v>
      </c>
      <c r="E174" s="41" t="s">
        <v>22</v>
      </c>
      <c r="F174" s="41" t="s">
        <v>23</v>
      </c>
      <c r="G174" s="40"/>
      <c r="H174" s="40"/>
      <c r="I174" s="40"/>
      <c r="J174" s="37"/>
    </row>
    <row r="175" spans="1:10" ht="24.75" customHeight="1">
      <c r="A175" s="103">
        <v>61</v>
      </c>
      <c r="B175" s="108" t="s">
        <v>117</v>
      </c>
      <c r="C175" s="108" t="s">
        <v>62</v>
      </c>
      <c r="D175" s="109" t="s">
        <v>145</v>
      </c>
      <c r="E175" s="107">
        <v>87653.5</v>
      </c>
      <c r="F175" s="115">
        <v>17170.396256912634</v>
      </c>
      <c r="G175" s="48">
        <f aca="true" t="shared" si="19" ref="G175:G184">E175*0.10873698</f>
        <v>9531.17687643</v>
      </c>
      <c r="H175" s="48">
        <f aca="true" t="shared" si="20" ref="H175:H184">F175*0.61477266</f>
        <v>10555.890180116223</v>
      </c>
      <c r="I175" s="80">
        <f aca="true" t="shared" si="21" ref="I175:I184">H175+G175</f>
        <v>20087.06705654622</v>
      </c>
      <c r="J175" s="70"/>
    </row>
    <row r="176" spans="1:10" ht="24.75" customHeight="1">
      <c r="A176" s="103">
        <v>62</v>
      </c>
      <c r="B176" s="108" t="s">
        <v>117</v>
      </c>
      <c r="C176" s="108" t="s">
        <v>62</v>
      </c>
      <c r="D176" s="109" t="s">
        <v>146</v>
      </c>
      <c r="E176" s="107">
        <v>87895</v>
      </c>
      <c r="F176" s="115">
        <v>16946.80399312786</v>
      </c>
      <c r="G176" s="48">
        <f t="shared" si="19"/>
        <v>9557.4368571</v>
      </c>
      <c r="H176" s="48">
        <f t="shared" si="20"/>
        <v>10418.431769353836</v>
      </c>
      <c r="I176" s="80">
        <f t="shared" si="21"/>
        <v>19975.868626453834</v>
      </c>
      <c r="J176" s="70"/>
    </row>
    <row r="177" spans="1:10" ht="24.75" customHeight="1">
      <c r="A177" s="103">
        <v>63</v>
      </c>
      <c r="B177" s="108" t="s">
        <v>147</v>
      </c>
      <c r="C177" s="108" t="s">
        <v>148</v>
      </c>
      <c r="D177" s="109" t="s">
        <v>149</v>
      </c>
      <c r="E177" s="107">
        <v>14367</v>
      </c>
      <c r="F177" s="107">
        <v>1321.63</v>
      </c>
      <c r="G177" s="48">
        <f t="shared" si="19"/>
        <v>1562.2241916599999</v>
      </c>
      <c r="H177" s="48">
        <f t="shared" si="20"/>
        <v>812.5019906358</v>
      </c>
      <c r="I177" s="80">
        <f t="shared" si="21"/>
        <v>2374.7261822958</v>
      </c>
      <c r="J177" s="70"/>
    </row>
    <row r="178" spans="1:10" ht="24.75" customHeight="1">
      <c r="A178" s="103">
        <v>64</v>
      </c>
      <c r="B178" s="108" t="s">
        <v>150</v>
      </c>
      <c r="C178" s="108" t="s">
        <v>151</v>
      </c>
      <c r="D178" s="109" t="s">
        <v>152</v>
      </c>
      <c r="E178" s="107">
        <v>24666</v>
      </c>
      <c r="F178" s="107">
        <v>2099</v>
      </c>
      <c r="G178" s="48">
        <f t="shared" si="19"/>
        <v>2682.10634868</v>
      </c>
      <c r="H178" s="48">
        <f t="shared" si="20"/>
        <v>1290.4078133399998</v>
      </c>
      <c r="I178" s="80">
        <f t="shared" si="21"/>
        <v>3972.5141620199997</v>
      </c>
      <c r="J178" s="70"/>
    </row>
    <row r="179" spans="1:10" ht="24.75" customHeight="1">
      <c r="A179" s="103">
        <v>65</v>
      </c>
      <c r="B179" s="108" t="s">
        <v>117</v>
      </c>
      <c r="C179" s="108" t="s">
        <v>118</v>
      </c>
      <c r="D179" s="109" t="s">
        <v>153</v>
      </c>
      <c r="E179" s="107">
        <v>83443</v>
      </c>
      <c r="F179" s="115">
        <v>18615.34503852562</v>
      </c>
      <c r="G179" s="48">
        <f t="shared" si="19"/>
        <v>9073.33982214</v>
      </c>
      <c r="H179" s="48">
        <f t="shared" si="20"/>
        <v>11444.205186152196</v>
      </c>
      <c r="I179" s="80">
        <f t="shared" si="21"/>
        <v>20517.545008292196</v>
      </c>
      <c r="J179" s="70"/>
    </row>
    <row r="180" spans="1:10" ht="24.75" customHeight="1">
      <c r="A180" s="103">
        <v>66</v>
      </c>
      <c r="B180" s="108" t="s">
        <v>117</v>
      </c>
      <c r="C180" s="108" t="s">
        <v>118</v>
      </c>
      <c r="D180" s="109" t="s">
        <v>154</v>
      </c>
      <c r="E180" s="107">
        <v>101973</v>
      </c>
      <c r="F180" s="115">
        <v>19033.930147739367</v>
      </c>
      <c r="G180" s="48">
        <f t="shared" si="19"/>
        <v>11088.23606154</v>
      </c>
      <c r="H180" s="48">
        <f t="shared" si="20"/>
        <v>11701.539867179923</v>
      </c>
      <c r="I180" s="80">
        <f t="shared" si="21"/>
        <v>22789.775928719922</v>
      </c>
      <c r="J180" s="70"/>
    </row>
    <row r="181" spans="1:10" ht="24.75" customHeight="1">
      <c r="A181" s="103">
        <v>67</v>
      </c>
      <c r="B181" s="108" t="s">
        <v>117</v>
      </c>
      <c r="C181" s="108" t="s">
        <v>118</v>
      </c>
      <c r="D181" s="109" t="s">
        <v>155</v>
      </c>
      <c r="E181" s="107">
        <v>72520</v>
      </c>
      <c r="F181" s="115">
        <v>17487.03601508631</v>
      </c>
      <c r="G181" s="48">
        <f t="shared" si="19"/>
        <v>7885.6057896</v>
      </c>
      <c r="H181" s="48">
        <f t="shared" si="20"/>
        <v>10750.55164651041</v>
      </c>
      <c r="I181" s="80">
        <f t="shared" si="21"/>
        <v>18636.15743611041</v>
      </c>
      <c r="J181" s="70"/>
    </row>
    <row r="182" spans="1:10" ht="24.75" customHeight="1">
      <c r="A182" s="103">
        <v>68</v>
      </c>
      <c r="B182" s="108" t="s">
        <v>117</v>
      </c>
      <c r="C182" s="108" t="s">
        <v>118</v>
      </c>
      <c r="D182" s="109" t="s">
        <v>156</v>
      </c>
      <c r="E182" s="107">
        <v>42585</v>
      </c>
      <c r="F182" s="115">
        <v>10457.612337451988</v>
      </c>
      <c r="G182" s="48">
        <f t="shared" si="19"/>
        <v>4630.5642933</v>
      </c>
      <c r="H182" s="48">
        <f t="shared" si="20"/>
        <v>6429.0541539441765</v>
      </c>
      <c r="I182" s="80">
        <f t="shared" si="21"/>
        <v>11059.618447244176</v>
      </c>
      <c r="J182" s="70"/>
    </row>
    <row r="183" spans="1:10" ht="24.75" customHeight="1">
      <c r="A183" s="103">
        <v>69</v>
      </c>
      <c r="B183" s="108" t="s">
        <v>117</v>
      </c>
      <c r="C183" s="108" t="s">
        <v>118</v>
      </c>
      <c r="D183" s="109" t="s">
        <v>157</v>
      </c>
      <c r="E183" s="107">
        <v>62297</v>
      </c>
      <c r="F183" s="115">
        <v>14116.139730552088</v>
      </c>
      <c r="G183" s="48">
        <f t="shared" si="19"/>
        <v>6773.98764306</v>
      </c>
      <c r="H183" s="48">
        <f t="shared" si="20"/>
        <v>8678.216771083189</v>
      </c>
      <c r="I183" s="80">
        <f t="shared" si="21"/>
        <v>15452.204414143189</v>
      </c>
      <c r="J183" s="78"/>
    </row>
    <row r="184" spans="1:10" ht="24.75" customHeight="1">
      <c r="A184" s="103">
        <v>70</v>
      </c>
      <c r="B184" s="108" t="s">
        <v>117</v>
      </c>
      <c r="C184" s="108" t="s">
        <v>118</v>
      </c>
      <c r="D184" s="109" t="s">
        <v>158</v>
      </c>
      <c r="E184" s="107">
        <v>45060</v>
      </c>
      <c r="F184" s="115">
        <v>12398.537704197326</v>
      </c>
      <c r="G184" s="48">
        <f t="shared" si="19"/>
        <v>4899.6883188</v>
      </c>
      <c r="H184" s="48">
        <f t="shared" si="20"/>
        <v>7622.282004519683</v>
      </c>
      <c r="I184" s="80">
        <f t="shared" si="21"/>
        <v>12521.970323319683</v>
      </c>
      <c r="J184" s="78"/>
    </row>
    <row r="185" spans="1:10" ht="24.75" customHeight="1">
      <c r="A185" s="37" t="s">
        <v>48</v>
      </c>
      <c r="B185" s="37"/>
      <c r="C185" s="37"/>
      <c r="D185" s="37"/>
      <c r="E185" s="41">
        <f aca="true" t="shared" si="22" ref="E185:I185">SUM(E175:E184)</f>
        <v>622459.5</v>
      </c>
      <c r="F185" s="81">
        <f t="shared" si="22"/>
        <v>129646.4312235932</v>
      </c>
      <c r="G185" s="48">
        <f t="shared" si="22"/>
        <v>67684.36620230999</v>
      </c>
      <c r="H185" s="48">
        <f t="shared" si="22"/>
        <v>79703.08138283544</v>
      </c>
      <c r="I185" s="80">
        <f t="shared" si="22"/>
        <v>147387.44758514548</v>
      </c>
      <c r="J185" s="81"/>
    </row>
    <row r="186" spans="1:10" ht="24.75" customHeight="1">
      <c r="A186" s="37" t="s">
        <v>49</v>
      </c>
      <c r="B186" s="37"/>
      <c r="C186" s="37"/>
      <c r="D186" s="37"/>
      <c r="E186" s="37"/>
      <c r="F186" s="37" t="s">
        <v>50</v>
      </c>
      <c r="G186" s="37"/>
      <c r="H186" s="37"/>
      <c r="I186" s="37"/>
      <c r="J186" s="37"/>
    </row>
    <row r="187" spans="1:10" ht="24.75" customHeight="1">
      <c r="A187" s="37" t="s">
        <v>51</v>
      </c>
      <c r="B187" s="49" t="s">
        <v>52</v>
      </c>
      <c r="C187" s="50"/>
      <c r="D187" s="50"/>
      <c r="E187" s="111"/>
      <c r="F187" s="41" t="s">
        <v>51</v>
      </c>
      <c r="G187" s="52"/>
      <c r="H187" s="52"/>
      <c r="I187" s="52"/>
      <c r="J187" s="52"/>
    </row>
    <row r="188" spans="1:10" ht="24.75" customHeight="1">
      <c r="A188" s="37"/>
      <c r="B188" s="50"/>
      <c r="C188" s="50"/>
      <c r="D188" s="50"/>
      <c r="E188" s="111"/>
      <c r="F188" s="41"/>
      <c r="G188" s="52"/>
      <c r="H188" s="52"/>
      <c r="I188" s="52"/>
      <c r="J188" s="52"/>
    </row>
    <row r="189" spans="1:10" ht="24.75" customHeight="1">
      <c r="A189" s="37"/>
      <c r="B189" s="50"/>
      <c r="C189" s="50"/>
      <c r="D189" s="50"/>
      <c r="E189" s="111"/>
      <c r="F189" s="41"/>
      <c r="G189" s="52"/>
      <c r="H189" s="52"/>
      <c r="I189" s="52"/>
      <c r="J189" s="52"/>
    </row>
    <row r="190" spans="1:10" ht="24.75" customHeight="1">
      <c r="A190" s="37"/>
      <c r="B190" s="50"/>
      <c r="C190" s="50"/>
      <c r="D190" s="50"/>
      <c r="E190" s="111"/>
      <c r="F190" s="41"/>
      <c r="G190" s="52"/>
      <c r="H190" s="52"/>
      <c r="I190" s="52"/>
      <c r="J190" s="52"/>
    </row>
    <row r="191" spans="1:10" ht="24.75" customHeight="1">
      <c r="A191" s="37"/>
      <c r="B191" s="50"/>
      <c r="C191" s="50"/>
      <c r="D191" s="50"/>
      <c r="E191" s="111"/>
      <c r="F191" s="41"/>
      <c r="G191" s="52"/>
      <c r="H191" s="52"/>
      <c r="I191" s="52"/>
      <c r="J191" s="52"/>
    </row>
    <row r="192" spans="1:10" ht="24.75" customHeight="1">
      <c r="A192" s="37"/>
      <c r="B192" s="50"/>
      <c r="C192" s="50"/>
      <c r="D192" s="50"/>
      <c r="E192" s="111"/>
      <c r="F192" s="41"/>
      <c r="G192" s="52"/>
      <c r="H192" s="52"/>
      <c r="I192" s="52"/>
      <c r="J192" s="52"/>
    </row>
    <row r="193" spans="1:10" ht="24.75" customHeight="1">
      <c r="A193" s="37"/>
      <c r="B193" s="50"/>
      <c r="C193" s="50"/>
      <c r="D193" s="50"/>
      <c r="E193" s="111"/>
      <c r="F193" s="41"/>
      <c r="G193" s="52"/>
      <c r="H193" s="52"/>
      <c r="I193" s="52"/>
      <c r="J193" s="52"/>
    </row>
    <row r="194" spans="1:10" ht="24.75" customHeight="1">
      <c r="A194" s="53" t="s">
        <v>53</v>
      </c>
      <c r="B194" s="54"/>
      <c r="C194" s="54"/>
      <c r="D194" s="54"/>
      <c r="E194" s="54"/>
      <c r="F194" s="54"/>
      <c r="G194" s="54"/>
      <c r="H194" s="54"/>
      <c r="I194" s="54"/>
      <c r="J194" s="82"/>
    </row>
    <row r="195" spans="1:10" ht="24.75" customHeight="1">
      <c r="A195" s="55"/>
      <c r="B195" s="56"/>
      <c r="C195" s="56"/>
      <c r="D195" s="56"/>
      <c r="E195" s="56"/>
      <c r="F195" s="56"/>
      <c r="G195" s="56"/>
      <c r="H195" s="56"/>
      <c r="I195" s="56"/>
      <c r="J195" s="83"/>
    </row>
    <row r="196" spans="1:10" ht="48" customHeight="1">
      <c r="A196" s="57"/>
      <c r="B196" s="58"/>
      <c r="C196" s="58"/>
      <c r="D196" s="58"/>
      <c r="E196" s="58"/>
      <c r="F196" s="58"/>
      <c r="G196" s="58"/>
      <c r="H196" s="58"/>
      <c r="I196" s="58"/>
      <c r="J196" s="84"/>
    </row>
    <row r="197" spans="1:10" ht="48" customHeight="1">
      <c r="A197" s="36" t="s">
        <v>159</v>
      </c>
      <c r="B197" s="36"/>
      <c r="C197" s="36"/>
      <c r="D197" s="36"/>
      <c r="E197" s="36"/>
      <c r="F197" s="36"/>
      <c r="G197" s="36"/>
      <c r="H197" s="36"/>
      <c r="I197" s="36"/>
      <c r="J197" s="36"/>
    </row>
    <row r="198" spans="1:10" ht="24.75" customHeight="1">
      <c r="A198" s="37" t="s">
        <v>1</v>
      </c>
      <c r="B198" s="37"/>
      <c r="C198" s="38" t="s">
        <v>2</v>
      </c>
      <c r="D198" s="38"/>
      <c r="E198" s="38"/>
      <c r="F198" s="38"/>
      <c r="G198" s="38"/>
      <c r="H198" s="38"/>
      <c r="I198" s="38"/>
      <c r="J198" s="38"/>
    </row>
    <row r="199" spans="1:10" ht="24.75" customHeight="1">
      <c r="A199" s="37" t="s">
        <v>3</v>
      </c>
      <c r="B199" s="37"/>
      <c r="C199" s="37" t="s">
        <v>4</v>
      </c>
      <c r="D199" s="37" t="s">
        <v>5</v>
      </c>
      <c r="E199" s="37"/>
      <c r="F199" s="39" t="s">
        <v>6</v>
      </c>
      <c r="G199" s="39"/>
      <c r="H199" s="39"/>
      <c r="I199" s="40" t="s">
        <v>7</v>
      </c>
      <c r="J199" s="112" t="s">
        <v>8</v>
      </c>
    </row>
    <row r="200" spans="1:10" ht="24.75" customHeight="1">
      <c r="A200" s="37" t="s">
        <v>9</v>
      </c>
      <c r="B200" s="37"/>
      <c r="C200" s="37" t="s">
        <v>10</v>
      </c>
      <c r="D200" s="37" t="s">
        <v>5</v>
      </c>
      <c r="E200" s="37"/>
      <c r="F200" s="39" t="s">
        <v>11</v>
      </c>
      <c r="G200" s="39"/>
      <c r="H200" s="39"/>
      <c r="I200" s="40" t="s">
        <v>7</v>
      </c>
      <c r="J200" s="37" t="s">
        <v>12</v>
      </c>
    </row>
    <row r="201" spans="1:10" ht="24.75" customHeight="1">
      <c r="A201" s="37" t="s">
        <v>13</v>
      </c>
      <c r="B201" s="37" t="s">
        <v>14</v>
      </c>
      <c r="C201" s="37"/>
      <c r="D201" s="37"/>
      <c r="E201" s="37"/>
      <c r="F201" s="37"/>
      <c r="G201" s="40" t="s">
        <v>15</v>
      </c>
      <c r="H201" s="40" t="s">
        <v>16</v>
      </c>
      <c r="I201" s="40" t="s">
        <v>17</v>
      </c>
      <c r="J201" s="37" t="s">
        <v>18</v>
      </c>
    </row>
    <row r="202" spans="1:10" ht="24.75" customHeight="1">
      <c r="A202" s="37"/>
      <c r="B202" s="37" t="s">
        <v>19</v>
      </c>
      <c r="C202" s="37" t="s">
        <v>20</v>
      </c>
      <c r="D202" s="37" t="s">
        <v>110</v>
      </c>
      <c r="E202" s="41" t="s">
        <v>22</v>
      </c>
      <c r="F202" s="41" t="s">
        <v>23</v>
      </c>
      <c r="G202" s="40"/>
      <c r="H202" s="40"/>
      <c r="I202" s="40"/>
      <c r="J202" s="37"/>
    </row>
    <row r="203" spans="1:10" ht="24.75" customHeight="1">
      <c r="A203" s="103">
        <v>71</v>
      </c>
      <c r="B203" s="108" t="s">
        <v>117</v>
      </c>
      <c r="C203" s="108" t="s">
        <v>62</v>
      </c>
      <c r="D203" s="109" t="s">
        <v>145</v>
      </c>
      <c r="E203" s="107">
        <v>81969</v>
      </c>
      <c r="F203" s="115">
        <v>20612.393548405762</v>
      </c>
      <c r="G203" s="48">
        <f aca="true" t="shared" si="23" ref="G203:G212">E203*0.10873698</f>
        <v>8913.06151362</v>
      </c>
      <c r="H203" s="48">
        <f aca="true" t="shared" si="24" ref="H203:H212">F203*0.61477266</f>
        <v>12671.936010720248</v>
      </c>
      <c r="I203" s="80">
        <f aca="true" t="shared" si="25" ref="I203:I212">H203+G203</f>
        <v>21584.997524340248</v>
      </c>
      <c r="J203" s="70"/>
    </row>
    <row r="204" spans="1:10" ht="24.75" customHeight="1">
      <c r="A204" s="103">
        <v>72</v>
      </c>
      <c r="B204" s="108" t="s">
        <v>117</v>
      </c>
      <c r="C204" s="108" t="s">
        <v>62</v>
      </c>
      <c r="D204" s="109" t="s">
        <v>146</v>
      </c>
      <c r="E204" s="107">
        <v>103116</v>
      </c>
      <c r="F204" s="115">
        <v>23271.22745441714</v>
      </c>
      <c r="G204" s="48">
        <f t="shared" si="23"/>
        <v>11212.522429679999</v>
      </c>
      <c r="H204" s="48">
        <f t="shared" si="24"/>
        <v>14306.514403617055</v>
      </c>
      <c r="I204" s="80">
        <f t="shared" si="25"/>
        <v>25519.036833297054</v>
      </c>
      <c r="J204" s="70"/>
    </row>
    <row r="205" spans="1:10" ht="24.75" customHeight="1">
      <c r="A205" s="103">
        <v>73</v>
      </c>
      <c r="B205" s="108" t="s">
        <v>147</v>
      </c>
      <c r="C205" s="108" t="s">
        <v>148</v>
      </c>
      <c r="D205" s="109" t="s">
        <v>149</v>
      </c>
      <c r="E205" s="107">
        <v>98088</v>
      </c>
      <c r="F205" s="107">
        <v>24309.505602411034</v>
      </c>
      <c r="G205" s="48">
        <f t="shared" si="23"/>
        <v>10665.79289424</v>
      </c>
      <c r="H205" s="48">
        <f t="shared" si="24"/>
        <v>14944.819422479133</v>
      </c>
      <c r="I205" s="80">
        <f t="shared" si="25"/>
        <v>25610.612316719133</v>
      </c>
      <c r="J205" s="70"/>
    </row>
    <row r="206" spans="1:10" ht="24.75" customHeight="1">
      <c r="A206" s="103">
        <v>74</v>
      </c>
      <c r="B206" s="108" t="s">
        <v>150</v>
      </c>
      <c r="C206" s="108" t="s">
        <v>151</v>
      </c>
      <c r="D206" s="109" t="s">
        <v>152</v>
      </c>
      <c r="E206" s="107">
        <v>91818</v>
      </c>
      <c r="F206" s="107">
        <v>21068.39408637605</v>
      </c>
      <c r="G206" s="48">
        <f t="shared" si="23"/>
        <v>9984.01202964</v>
      </c>
      <c r="H206" s="48">
        <f t="shared" si="24"/>
        <v>12952.272674409674</v>
      </c>
      <c r="I206" s="80">
        <f t="shared" si="25"/>
        <v>22936.284704049674</v>
      </c>
      <c r="J206" s="70"/>
    </row>
    <row r="207" spans="1:10" ht="24.75" customHeight="1">
      <c r="A207" s="103">
        <v>75</v>
      </c>
      <c r="B207" s="108" t="s">
        <v>117</v>
      </c>
      <c r="C207" s="108" t="s">
        <v>118</v>
      </c>
      <c r="D207" s="109" t="s">
        <v>153</v>
      </c>
      <c r="E207" s="107">
        <v>99432</v>
      </c>
      <c r="F207" s="115">
        <v>23401.012222916383</v>
      </c>
      <c r="G207" s="48">
        <f t="shared" si="23"/>
        <v>10811.93539536</v>
      </c>
      <c r="H207" s="48">
        <f t="shared" si="24"/>
        <v>14386.302530974817</v>
      </c>
      <c r="I207" s="80">
        <f t="shared" si="25"/>
        <v>25198.23792633482</v>
      </c>
      <c r="J207" s="70"/>
    </row>
    <row r="208" spans="1:10" ht="24.75" customHeight="1">
      <c r="A208" s="103">
        <v>76</v>
      </c>
      <c r="B208" s="108" t="s">
        <v>117</v>
      </c>
      <c r="C208" s="108" t="s">
        <v>118</v>
      </c>
      <c r="D208" s="109" t="s">
        <v>154</v>
      </c>
      <c r="E208" s="107">
        <v>93667</v>
      </c>
      <c r="F208" s="115">
        <v>21456.579159725115</v>
      </c>
      <c r="G208" s="48">
        <f t="shared" si="23"/>
        <v>10185.06670566</v>
      </c>
      <c r="H208" s="48">
        <f t="shared" si="24"/>
        <v>13190.918244524773</v>
      </c>
      <c r="I208" s="80">
        <f t="shared" si="25"/>
        <v>23375.98495018477</v>
      </c>
      <c r="J208" s="70"/>
    </row>
    <row r="209" spans="1:10" ht="24.75" customHeight="1">
      <c r="A209" s="103">
        <v>77</v>
      </c>
      <c r="B209" s="108" t="s">
        <v>117</v>
      </c>
      <c r="C209" s="108" t="s">
        <v>118</v>
      </c>
      <c r="D209" s="109" t="s">
        <v>155</v>
      </c>
      <c r="E209" s="107">
        <v>76182</v>
      </c>
      <c r="F209" s="115">
        <v>16476.55936</v>
      </c>
      <c r="G209" s="48">
        <f t="shared" si="23"/>
        <v>8283.80061036</v>
      </c>
      <c r="H209" s="48">
        <f t="shared" si="24"/>
        <v>10129.338225395097</v>
      </c>
      <c r="I209" s="80">
        <f t="shared" si="25"/>
        <v>18413.138835755097</v>
      </c>
      <c r="J209" s="70"/>
    </row>
    <row r="210" spans="1:10" ht="24.75" customHeight="1">
      <c r="A210" s="103">
        <v>78</v>
      </c>
      <c r="B210" s="108" t="s">
        <v>117</v>
      </c>
      <c r="C210" s="108" t="s">
        <v>118</v>
      </c>
      <c r="D210" s="109" t="s">
        <v>156</v>
      </c>
      <c r="E210" s="107">
        <v>73180</v>
      </c>
      <c r="F210" s="115">
        <v>18347.44456</v>
      </c>
      <c r="G210" s="48">
        <f t="shared" si="23"/>
        <v>7957.3721964</v>
      </c>
      <c r="H210" s="48">
        <f t="shared" si="24"/>
        <v>11279.50729635373</v>
      </c>
      <c r="I210" s="80">
        <f t="shared" si="25"/>
        <v>19236.87949275373</v>
      </c>
      <c r="J210" s="70"/>
    </row>
    <row r="211" spans="1:10" ht="24.75" customHeight="1">
      <c r="A211" s="103">
        <v>79</v>
      </c>
      <c r="B211" s="108" t="s">
        <v>117</v>
      </c>
      <c r="C211" s="108" t="s">
        <v>118</v>
      </c>
      <c r="D211" s="109" t="s">
        <v>157</v>
      </c>
      <c r="E211" s="107">
        <v>71934</v>
      </c>
      <c r="F211" s="115">
        <v>18128.848439999998</v>
      </c>
      <c r="G211" s="48">
        <f t="shared" si="23"/>
        <v>7821.88591932</v>
      </c>
      <c r="H211" s="48">
        <f t="shared" si="24"/>
        <v>11145.120378195648</v>
      </c>
      <c r="I211" s="80">
        <f t="shared" si="25"/>
        <v>18967.006297515647</v>
      </c>
      <c r="J211" s="78"/>
    </row>
    <row r="212" spans="1:10" ht="24.75" customHeight="1">
      <c r="A212" s="103">
        <v>80</v>
      </c>
      <c r="B212" s="108" t="s">
        <v>117</v>
      </c>
      <c r="C212" s="108" t="s">
        <v>118</v>
      </c>
      <c r="D212" s="109" t="s">
        <v>158</v>
      </c>
      <c r="E212" s="107">
        <v>51682</v>
      </c>
      <c r="F212" s="115">
        <v>11821.596</v>
      </c>
      <c r="G212" s="48">
        <f t="shared" si="23"/>
        <v>5619.74460036</v>
      </c>
      <c r="H212" s="48">
        <f t="shared" si="24"/>
        <v>7267.594018365359</v>
      </c>
      <c r="I212" s="80">
        <f t="shared" si="25"/>
        <v>12887.33861872536</v>
      </c>
      <c r="J212" s="78"/>
    </row>
    <row r="213" spans="1:10" ht="24.75" customHeight="1">
      <c r="A213" s="37" t="s">
        <v>48</v>
      </c>
      <c r="B213" s="37"/>
      <c r="C213" s="37"/>
      <c r="D213" s="37"/>
      <c r="E213" s="41">
        <f aca="true" t="shared" si="26" ref="E213:I213">SUM(E203:E212)</f>
        <v>841068</v>
      </c>
      <c r="F213" s="81">
        <f t="shared" si="26"/>
        <v>198893.56043425147</v>
      </c>
      <c r="G213" s="48">
        <f t="shared" si="26"/>
        <v>91455.19429464001</v>
      </c>
      <c r="H213" s="48">
        <f t="shared" si="26"/>
        <v>122274.32320503553</v>
      </c>
      <c r="I213" s="80">
        <f t="shared" si="26"/>
        <v>213729.5174996755</v>
      </c>
      <c r="J213" s="81"/>
    </row>
    <row r="214" spans="1:10" ht="24.75" customHeight="1">
      <c r="A214" s="37" t="s">
        <v>49</v>
      </c>
      <c r="B214" s="37"/>
      <c r="C214" s="37"/>
      <c r="D214" s="37"/>
      <c r="E214" s="37"/>
      <c r="F214" s="37" t="s">
        <v>50</v>
      </c>
      <c r="G214" s="37"/>
      <c r="H214" s="37"/>
      <c r="I214" s="37"/>
      <c r="J214" s="37"/>
    </row>
    <row r="215" spans="1:10" ht="24.75" customHeight="1">
      <c r="A215" s="37" t="s">
        <v>51</v>
      </c>
      <c r="B215" s="49" t="s">
        <v>52</v>
      </c>
      <c r="C215" s="50"/>
      <c r="D215" s="50"/>
      <c r="E215" s="111"/>
      <c r="F215" s="41" t="s">
        <v>51</v>
      </c>
      <c r="G215" s="52"/>
      <c r="H215" s="52"/>
      <c r="I215" s="52"/>
      <c r="J215" s="52"/>
    </row>
    <row r="216" spans="1:10" ht="24.75" customHeight="1">
      <c r="A216" s="37"/>
      <c r="B216" s="50"/>
      <c r="C216" s="50"/>
      <c r="D216" s="50"/>
      <c r="E216" s="111"/>
      <c r="F216" s="41"/>
      <c r="G216" s="52"/>
      <c r="H216" s="52"/>
      <c r="I216" s="52"/>
      <c r="J216" s="52"/>
    </row>
    <row r="217" spans="1:10" ht="24.75" customHeight="1">
      <c r="A217" s="37"/>
      <c r="B217" s="50"/>
      <c r="C217" s="50"/>
      <c r="D217" s="50"/>
      <c r="E217" s="111"/>
      <c r="F217" s="41"/>
      <c r="G217" s="52"/>
      <c r="H217" s="52"/>
      <c r="I217" s="52"/>
      <c r="J217" s="52"/>
    </row>
    <row r="218" spans="1:10" ht="24.75" customHeight="1">
      <c r="A218" s="37"/>
      <c r="B218" s="50"/>
      <c r="C218" s="50"/>
      <c r="D218" s="50"/>
      <c r="E218" s="111"/>
      <c r="F218" s="41"/>
      <c r="G218" s="52"/>
      <c r="H218" s="52"/>
      <c r="I218" s="52"/>
      <c r="J218" s="52"/>
    </row>
    <row r="219" spans="1:10" ht="24.75" customHeight="1">
      <c r="A219" s="37"/>
      <c r="B219" s="50"/>
      <c r="C219" s="50"/>
      <c r="D219" s="50"/>
      <c r="E219" s="111"/>
      <c r="F219" s="41"/>
      <c r="G219" s="52"/>
      <c r="H219" s="52"/>
      <c r="I219" s="52"/>
      <c r="J219" s="52"/>
    </row>
    <row r="220" spans="1:10" ht="24.75" customHeight="1">
      <c r="A220" s="37"/>
      <c r="B220" s="50"/>
      <c r="C220" s="50"/>
      <c r="D220" s="50"/>
      <c r="E220" s="111"/>
      <c r="F220" s="41"/>
      <c r="G220" s="52"/>
      <c r="H220" s="52"/>
      <c r="I220" s="52"/>
      <c r="J220" s="52"/>
    </row>
    <row r="221" spans="1:10" ht="24.75" customHeight="1">
      <c r="A221" s="37"/>
      <c r="B221" s="50"/>
      <c r="C221" s="50"/>
      <c r="D221" s="50"/>
      <c r="E221" s="111"/>
      <c r="F221" s="41"/>
      <c r="G221" s="52"/>
      <c r="H221" s="52"/>
      <c r="I221" s="52"/>
      <c r="J221" s="52"/>
    </row>
    <row r="222" spans="1:10" ht="24.75" customHeight="1">
      <c r="A222" s="53" t="s">
        <v>53</v>
      </c>
      <c r="B222" s="54"/>
      <c r="C222" s="54"/>
      <c r="D222" s="54"/>
      <c r="E222" s="54"/>
      <c r="F222" s="54"/>
      <c r="G222" s="54"/>
      <c r="H222" s="54"/>
      <c r="I222" s="54"/>
      <c r="J222" s="82"/>
    </row>
    <row r="223" spans="1:10" ht="24.75" customHeight="1">
      <c r="A223" s="55"/>
      <c r="B223" s="56"/>
      <c r="C223" s="56"/>
      <c r="D223" s="56"/>
      <c r="E223" s="56"/>
      <c r="F223" s="56"/>
      <c r="G223" s="56"/>
      <c r="H223" s="56"/>
      <c r="I223" s="56"/>
      <c r="J223" s="83"/>
    </row>
    <row r="224" spans="1:10" ht="48.75" customHeight="1">
      <c r="A224" s="57"/>
      <c r="B224" s="58"/>
      <c r="C224" s="58"/>
      <c r="D224" s="58"/>
      <c r="E224" s="58"/>
      <c r="F224" s="58"/>
      <c r="G224" s="58"/>
      <c r="H224" s="58"/>
      <c r="I224" s="58"/>
      <c r="J224" s="84"/>
    </row>
    <row r="225" spans="1:10" ht="48.75" customHeight="1">
      <c r="A225" s="36" t="s">
        <v>144</v>
      </c>
      <c r="B225" s="36"/>
      <c r="C225" s="36"/>
      <c r="D225" s="36"/>
      <c r="E225" s="36"/>
      <c r="F225" s="36"/>
      <c r="G225" s="36"/>
      <c r="H225" s="36"/>
      <c r="I225" s="36"/>
      <c r="J225" s="36"/>
    </row>
    <row r="226" spans="1:10" ht="24.75" customHeight="1">
      <c r="A226" s="37" t="s">
        <v>1</v>
      </c>
      <c r="B226" s="37"/>
      <c r="C226" s="38" t="s">
        <v>2</v>
      </c>
      <c r="D226" s="38"/>
      <c r="E226" s="38"/>
      <c r="F226" s="38"/>
      <c r="G226" s="38"/>
      <c r="H226" s="38"/>
      <c r="I226" s="38"/>
      <c r="J226" s="38"/>
    </row>
    <row r="227" spans="1:10" ht="24.75" customHeight="1">
      <c r="A227" s="37" t="s">
        <v>3</v>
      </c>
      <c r="B227" s="37"/>
      <c r="C227" s="37" t="s">
        <v>4</v>
      </c>
      <c r="D227" s="37" t="s">
        <v>5</v>
      </c>
      <c r="E227" s="37"/>
      <c r="F227" s="39" t="s">
        <v>6</v>
      </c>
      <c r="G227" s="39"/>
      <c r="H227" s="39"/>
      <c r="I227" s="40" t="s">
        <v>7</v>
      </c>
      <c r="J227" s="112" t="s">
        <v>8</v>
      </c>
    </row>
    <row r="228" spans="1:10" ht="24.75" customHeight="1">
      <c r="A228" s="37" t="s">
        <v>9</v>
      </c>
      <c r="B228" s="37"/>
      <c r="C228" s="37" t="s">
        <v>10</v>
      </c>
      <c r="D228" s="37" t="s">
        <v>5</v>
      </c>
      <c r="E228" s="37"/>
      <c r="F228" s="39" t="s">
        <v>11</v>
      </c>
      <c r="G228" s="39"/>
      <c r="H228" s="39"/>
      <c r="I228" s="40" t="s">
        <v>7</v>
      </c>
      <c r="J228" s="37" t="s">
        <v>12</v>
      </c>
    </row>
    <row r="229" spans="1:10" ht="24.75" customHeight="1">
      <c r="A229" s="37" t="s">
        <v>13</v>
      </c>
      <c r="B229" s="37" t="s">
        <v>14</v>
      </c>
      <c r="C229" s="37"/>
      <c r="D229" s="37"/>
      <c r="E229" s="37"/>
      <c r="F229" s="37"/>
      <c r="G229" s="40" t="s">
        <v>15</v>
      </c>
      <c r="H229" s="40" t="s">
        <v>16</v>
      </c>
      <c r="I229" s="40" t="s">
        <v>17</v>
      </c>
      <c r="J229" s="37" t="s">
        <v>18</v>
      </c>
    </row>
    <row r="230" spans="1:10" ht="24.75" customHeight="1">
      <c r="A230" s="37"/>
      <c r="B230" s="37" t="s">
        <v>19</v>
      </c>
      <c r="C230" s="37" t="s">
        <v>20</v>
      </c>
      <c r="D230" s="37" t="s">
        <v>110</v>
      </c>
      <c r="E230" s="41" t="s">
        <v>22</v>
      </c>
      <c r="F230" s="41" t="s">
        <v>23</v>
      </c>
      <c r="G230" s="40"/>
      <c r="H230" s="40"/>
      <c r="I230" s="40"/>
      <c r="J230" s="37"/>
    </row>
    <row r="231" spans="1:10" ht="24.75" customHeight="1">
      <c r="A231" s="103">
        <v>81</v>
      </c>
      <c r="B231" s="108" t="s">
        <v>160</v>
      </c>
      <c r="C231" s="108" t="s">
        <v>161</v>
      </c>
      <c r="D231" s="109" t="s">
        <v>162</v>
      </c>
      <c r="E231" s="107">
        <v>42112</v>
      </c>
      <c r="F231" s="115">
        <v>10725.117639999999</v>
      </c>
      <c r="G231" s="48">
        <f aca="true" t="shared" si="27" ref="G231:G240">E231*0.10873698</f>
        <v>4579.1317017599995</v>
      </c>
      <c r="H231" s="48">
        <f aca="true" t="shared" si="28" ref="H231:H240">F231*0.61477266</f>
        <v>6593.509100355721</v>
      </c>
      <c r="I231" s="80">
        <f aca="true" t="shared" si="29" ref="I231:I240">H231+G231</f>
        <v>11172.64080211572</v>
      </c>
      <c r="J231" s="70"/>
    </row>
    <row r="232" spans="1:10" ht="24.75" customHeight="1">
      <c r="A232" s="103">
        <v>82</v>
      </c>
      <c r="B232" s="108" t="s">
        <v>160</v>
      </c>
      <c r="C232" s="108" t="s">
        <v>161</v>
      </c>
      <c r="D232" s="109" t="s">
        <v>163</v>
      </c>
      <c r="E232" s="107">
        <v>49556</v>
      </c>
      <c r="F232" s="115">
        <v>13752.35952</v>
      </c>
      <c r="G232" s="48">
        <f t="shared" si="27"/>
        <v>5388.56978088</v>
      </c>
      <c r="H232" s="48">
        <f t="shared" si="28"/>
        <v>8454.574643386723</v>
      </c>
      <c r="I232" s="80">
        <f t="shared" si="29"/>
        <v>13843.144424266722</v>
      </c>
      <c r="J232" s="70"/>
    </row>
    <row r="233" spans="1:10" ht="24.75" customHeight="1">
      <c r="A233" s="103">
        <v>83</v>
      </c>
      <c r="B233" s="108" t="s">
        <v>117</v>
      </c>
      <c r="C233" s="108" t="s">
        <v>164</v>
      </c>
      <c r="D233" s="109" t="s">
        <v>165</v>
      </c>
      <c r="E233" s="107">
        <v>51496</v>
      </c>
      <c r="F233" s="107">
        <v>11777.09672</v>
      </c>
      <c r="G233" s="48">
        <f t="shared" si="27"/>
        <v>5599.51952208</v>
      </c>
      <c r="H233" s="48">
        <f t="shared" si="28"/>
        <v>7240.237077631675</v>
      </c>
      <c r="I233" s="80">
        <f t="shared" si="29"/>
        <v>12839.756599711674</v>
      </c>
      <c r="J233" s="70"/>
    </row>
    <row r="234" spans="1:10" ht="24.75" customHeight="1">
      <c r="A234" s="103">
        <v>84</v>
      </c>
      <c r="B234" s="108" t="s">
        <v>117</v>
      </c>
      <c r="C234" s="108" t="s">
        <v>166</v>
      </c>
      <c r="D234" s="109" t="s">
        <v>167</v>
      </c>
      <c r="E234" s="107">
        <v>66104</v>
      </c>
      <c r="F234" s="107">
        <v>14779.271319999998</v>
      </c>
      <c r="G234" s="48">
        <f t="shared" si="27"/>
        <v>7187.94932592</v>
      </c>
      <c r="H234" s="48">
        <f t="shared" si="28"/>
        <v>9085.89194225811</v>
      </c>
      <c r="I234" s="80">
        <f t="shared" si="29"/>
        <v>16273.841268178108</v>
      </c>
      <c r="J234" s="70"/>
    </row>
    <row r="235" spans="1:10" ht="24.75" customHeight="1">
      <c r="A235" s="103">
        <v>85</v>
      </c>
      <c r="B235" s="108" t="s">
        <v>117</v>
      </c>
      <c r="C235" s="108" t="s">
        <v>166</v>
      </c>
      <c r="D235" s="109" t="s">
        <v>168</v>
      </c>
      <c r="E235" s="107">
        <v>58595</v>
      </c>
      <c r="F235" s="115">
        <v>13128.10652</v>
      </c>
      <c r="G235" s="48">
        <f t="shared" si="27"/>
        <v>6371.4433431</v>
      </c>
      <c r="H235" s="48">
        <f t="shared" si="28"/>
        <v>8070.800966063743</v>
      </c>
      <c r="I235" s="80">
        <f t="shared" si="29"/>
        <v>14442.244309163743</v>
      </c>
      <c r="J235" s="70"/>
    </row>
    <row r="236" spans="1:10" ht="24.75" customHeight="1">
      <c r="A236" s="103">
        <v>86</v>
      </c>
      <c r="B236" s="108" t="s">
        <v>117</v>
      </c>
      <c r="C236" s="108" t="s">
        <v>166</v>
      </c>
      <c r="D236" s="109" t="s">
        <v>169</v>
      </c>
      <c r="E236" s="107">
        <v>65377</v>
      </c>
      <c r="F236" s="115">
        <v>13929.7598</v>
      </c>
      <c r="G236" s="48">
        <f t="shared" si="27"/>
        <v>7108.89754146</v>
      </c>
      <c r="H236" s="48">
        <f t="shared" si="28"/>
        <v>8563.635485407067</v>
      </c>
      <c r="I236" s="80">
        <f t="shared" si="29"/>
        <v>15672.533026867066</v>
      </c>
      <c r="J236" s="70"/>
    </row>
    <row r="237" spans="1:10" ht="24.75" customHeight="1">
      <c r="A237" s="103">
        <v>87</v>
      </c>
      <c r="B237" s="108" t="s">
        <v>117</v>
      </c>
      <c r="C237" s="108" t="s">
        <v>166</v>
      </c>
      <c r="D237" s="109" t="s">
        <v>170</v>
      </c>
      <c r="E237" s="107">
        <v>66866</v>
      </c>
      <c r="F237" s="115">
        <v>14118.05588</v>
      </c>
      <c r="G237" s="48">
        <f t="shared" si="27"/>
        <v>7270.80690468</v>
      </c>
      <c r="H237" s="48">
        <f t="shared" si="28"/>
        <v>8679.39476737624</v>
      </c>
      <c r="I237" s="80">
        <f t="shared" si="29"/>
        <v>15950.201672056239</v>
      </c>
      <c r="J237" s="70"/>
    </row>
    <row r="238" spans="1:10" ht="24.75" customHeight="1">
      <c r="A238" s="103">
        <v>88</v>
      </c>
      <c r="B238" s="108" t="s">
        <v>117</v>
      </c>
      <c r="C238" s="114" t="s">
        <v>164</v>
      </c>
      <c r="D238" s="109" t="s">
        <v>171</v>
      </c>
      <c r="E238" s="107">
        <v>44752</v>
      </c>
      <c r="F238" s="115">
        <v>11627.73404</v>
      </c>
      <c r="G238" s="48">
        <f t="shared" si="27"/>
        <v>4866.19732896</v>
      </c>
      <c r="H238" s="48">
        <f t="shared" si="28"/>
        <v>7148.412985543346</v>
      </c>
      <c r="I238" s="80">
        <f t="shared" si="29"/>
        <v>12014.610314503345</v>
      </c>
      <c r="J238" s="70"/>
    </row>
    <row r="239" spans="1:10" ht="24.75" customHeight="1">
      <c r="A239" s="103">
        <v>89</v>
      </c>
      <c r="B239" s="108" t="s">
        <v>172</v>
      </c>
      <c r="C239" s="108" t="s">
        <v>173</v>
      </c>
      <c r="D239" s="109" t="s">
        <v>174</v>
      </c>
      <c r="E239" s="107">
        <v>51978</v>
      </c>
      <c r="F239" s="115">
        <v>11371.717439999999</v>
      </c>
      <c r="G239" s="48">
        <f t="shared" si="27"/>
        <v>5651.93074644</v>
      </c>
      <c r="H239" s="48">
        <f t="shared" si="28"/>
        <v>6991.020979357189</v>
      </c>
      <c r="I239" s="80">
        <f t="shared" si="29"/>
        <v>12642.95172579719</v>
      </c>
      <c r="J239" s="78"/>
    </row>
    <row r="240" spans="1:10" ht="24.75" customHeight="1">
      <c r="A240" s="103">
        <v>90</v>
      </c>
      <c r="B240" s="108" t="s">
        <v>160</v>
      </c>
      <c r="C240" s="108" t="s">
        <v>161</v>
      </c>
      <c r="D240" s="109" t="s">
        <v>175</v>
      </c>
      <c r="E240" s="107">
        <v>50804</v>
      </c>
      <c r="F240" s="115">
        <v>13199.519119999999</v>
      </c>
      <c r="G240" s="48">
        <f t="shared" si="27"/>
        <v>5524.27353192</v>
      </c>
      <c r="H240" s="48">
        <f t="shared" si="28"/>
        <v>8114.7034801232585</v>
      </c>
      <c r="I240" s="80">
        <f t="shared" si="29"/>
        <v>13638.977012043259</v>
      </c>
      <c r="J240" s="78"/>
    </row>
    <row r="241" spans="1:10" ht="24.75" customHeight="1">
      <c r="A241" s="37" t="s">
        <v>48</v>
      </c>
      <c r="B241" s="37"/>
      <c r="C241" s="37"/>
      <c r="D241" s="37"/>
      <c r="E241" s="41">
        <f aca="true" t="shared" si="30" ref="E241:I241">SUM(E231:E240)</f>
        <v>547640</v>
      </c>
      <c r="F241" s="81">
        <f t="shared" si="30"/>
        <v>128408.73799999998</v>
      </c>
      <c r="G241" s="48">
        <f t="shared" si="30"/>
        <v>59548.7197272</v>
      </c>
      <c r="H241" s="48">
        <f t="shared" si="30"/>
        <v>78942.18142750306</v>
      </c>
      <c r="I241" s="80">
        <f t="shared" si="30"/>
        <v>138490.90115470305</v>
      </c>
      <c r="J241" s="81"/>
    </row>
    <row r="242" spans="1:10" ht="24.75" customHeight="1">
      <c r="A242" s="37" t="s">
        <v>49</v>
      </c>
      <c r="B242" s="37"/>
      <c r="C242" s="37"/>
      <c r="D242" s="37"/>
      <c r="E242" s="37"/>
      <c r="F242" s="37" t="s">
        <v>50</v>
      </c>
      <c r="G242" s="37"/>
      <c r="H242" s="37"/>
      <c r="I242" s="37"/>
      <c r="J242" s="37"/>
    </row>
    <row r="243" spans="1:10" ht="24.75" customHeight="1">
      <c r="A243" s="37" t="s">
        <v>51</v>
      </c>
      <c r="B243" s="49" t="s">
        <v>52</v>
      </c>
      <c r="C243" s="50"/>
      <c r="D243" s="50"/>
      <c r="E243" s="111"/>
      <c r="F243" s="41" t="s">
        <v>51</v>
      </c>
      <c r="G243" s="52"/>
      <c r="H243" s="52"/>
      <c r="I243" s="52"/>
      <c r="J243" s="52"/>
    </row>
    <row r="244" spans="1:10" ht="24.75" customHeight="1">
      <c r="A244" s="37"/>
      <c r="B244" s="50"/>
      <c r="C244" s="50"/>
      <c r="D244" s="50"/>
      <c r="E244" s="111"/>
      <c r="F244" s="41"/>
      <c r="G244" s="52"/>
      <c r="H244" s="52"/>
      <c r="I244" s="52"/>
      <c r="J244" s="52"/>
    </row>
    <row r="245" spans="1:10" ht="24.75" customHeight="1">
      <c r="A245" s="37"/>
      <c r="B245" s="50"/>
      <c r="C245" s="50"/>
      <c r="D245" s="50"/>
      <c r="E245" s="111"/>
      <c r="F245" s="41"/>
      <c r="G245" s="52"/>
      <c r="H245" s="52"/>
      <c r="I245" s="52"/>
      <c r="J245" s="52"/>
    </row>
    <row r="246" spans="1:10" ht="24.75" customHeight="1">
      <c r="A246" s="37"/>
      <c r="B246" s="50"/>
      <c r="C246" s="50"/>
      <c r="D246" s="50"/>
      <c r="E246" s="111"/>
      <c r="F246" s="41"/>
      <c r="G246" s="52"/>
      <c r="H246" s="52"/>
      <c r="I246" s="52"/>
      <c r="J246" s="52"/>
    </row>
    <row r="247" spans="1:10" ht="24.75" customHeight="1">
      <c r="A247" s="37"/>
      <c r="B247" s="50"/>
      <c r="C247" s="50"/>
      <c r="D247" s="50"/>
      <c r="E247" s="111"/>
      <c r="F247" s="41"/>
      <c r="G247" s="52"/>
      <c r="H247" s="52"/>
      <c r="I247" s="52"/>
      <c r="J247" s="52"/>
    </row>
    <row r="248" spans="1:10" ht="24.75" customHeight="1">
      <c r="A248" s="37"/>
      <c r="B248" s="50"/>
      <c r="C248" s="50"/>
      <c r="D248" s="50"/>
      <c r="E248" s="111"/>
      <c r="F248" s="41"/>
      <c r="G248" s="52"/>
      <c r="H248" s="52"/>
      <c r="I248" s="52"/>
      <c r="J248" s="52"/>
    </row>
    <row r="249" spans="1:10" ht="24.75" customHeight="1">
      <c r="A249" s="37"/>
      <c r="B249" s="50"/>
      <c r="C249" s="50"/>
      <c r="D249" s="50"/>
      <c r="E249" s="111"/>
      <c r="F249" s="41"/>
      <c r="G249" s="52"/>
      <c r="H249" s="52"/>
      <c r="I249" s="52"/>
      <c r="J249" s="52"/>
    </row>
    <row r="250" spans="1:10" ht="24.75" customHeight="1">
      <c r="A250" s="53" t="s">
        <v>53</v>
      </c>
      <c r="B250" s="54"/>
      <c r="C250" s="54"/>
      <c r="D250" s="54"/>
      <c r="E250" s="54"/>
      <c r="F250" s="54"/>
      <c r="G250" s="54"/>
      <c r="H250" s="54"/>
      <c r="I250" s="54"/>
      <c r="J250" s="82"/>
    </row>
    <row r="251" spans="1:10" ht="24.75" customHeight="1">
      <c r="A251" s="55"/>
      <c r="B251" s="56"/>
      <c r="C251" s="56"/>
      <c r="D251" s="56"/>
      <c r="E251" s="56"/>
      <c r="F251" s="56"/>
      <c r="G251" s="56"/>
      <c r="H251" s="56"/>
      <c r="I251" s="56"/>
      <c r="J251" s="83"/>
    </row>
    <row r="252" spans="1:10" ht="51" customHeight="1">
      <c r="A252" s="57"/>
      <c r="B252" s="58"/>
      <c r="C252" s="58"/>
      <c r="D252" s="58"/>
      <c r="E252" s="58"/>
      <c r="F252" s="58"/>
      <c r="G252" s="58"/>
      <c r="H252" s="58"/>
      <c r="I252" s="58"/>
      <c r="J252" s="84"/>
    </row>
    <row r="253" spans="1:10" ht="51" customHeight="1">
      <c r="A253" s="36" t="s">
        <v>109</v>
      </c>
      <c r="B253" s="36"/>
      <c r="C253" s="36"/>
      <c r="D253" s="36"/>
      <c r="E253" s="36"/>
      <c r="F253" s="36"/>
      <c r="G253" s="36"/>
      <c r="H253" s="36"/>
      <c r="I253" s="36"/>
      <c r="J253" s="36"/>
    </row>
    <row r="254" spans="1:10" ht="24.75" customHeight="1">
      <c r="A254" s="37" t="s">
        <v>1</v>
      </c>
      <c r="B254" s="37"/>
      <c r="C254" s="38" t="s">
        <v>2</v>
      </c>
      <c r="D254" s="38"/>
      <c r="E254" s="38"/>
      <c r="F254" s="38"/>
      <c r="G254" s="38"/>
      <c r="H254" s="38"/>
      <c r="I254" s="38"/>
      <c r="J254" s="38"/>
    </row>
    <row r="255" spans="1:10" ht="24.75" customHeight="1">
      <c r="A255" s="37" t="s">
        <v>3</v>
      </c>
      <c r="B255" s="37"/>
      <c r="C255" s="37" t="s">
        <v>4</v>
      </c>
      <c r="D255" s="37" t="s">
        <v>5</v>
      </c>
      <c r="E255" s="37"/>
      <c r="F255" s="39" t="s">
        <v>6</v>
      </c>
      <c r="G255" s="39"/>
      <c r="H255" s="39"/>
      <c r="I255" s="40" t="s">
        <v>7</v>
      </c>
      <c r="J255" s="112" t="s">
        <v>8</v>
      </c>
    </row>
    <row r="256" spans="1:10" ht="24.75" customHeight="1">
      <c r="A256" s="37" t="s">
        <v>9</v>
      </c>
      <c r="B256" s="37"/>
      <c r="C256" s="37" t="s">
        <v>10</v>
      </c>
      <c r="D256" s="37" t="s">
        <v>5</v>
      </c>
      <c r="E256" s="37"/>
      <c r="F256" s="39" t="s">
        <v>11</v>
      </c>
      <c r="G256" s="39"/>
      <c r="H256" s="39"/>
      <c r="I256" s="40" t="s">
        <v>7</v>
      </c>
      <c r="J256" s="37" t="s">
        <v>12</v>
      </c>
    </row>
    <row r="257" spans="1:10" ht="24.75" customHeight="1">
      <c r="A257" s="37" t="s">
        <v>13</v>
      </c>
      <c r="B257" s="37" t="s">
        <v>14</v>
      </c>
      <c r="C257" s="37"/>
      <c r="D257" s="37"/>
      <c r="E257" s="37"/>
      <c r="F257" s="37"/>
      <c r="G257" s="40" t="s">
        <v>15</v>
      </c>
      <c r="H257" s="40" t="s">
        <v>16</v>
      </c>
      <c r="I257" s="40" t="s">
        <v>17</v>
      </c>
      <c r="J257" s="37" t="s">
        <v>18</v>
      </c>
    </row>
    <row r="258" spans="1:10" ht="24.75" customHeight="1">
      <c r="A258" s="37"/>
      <c r="B258" s="37" t="s">
        <v>19</v>
      </c>
      <c r="C258" s="37" t="s">
        <v>20</v>
      </c>
      <c r="D258" s="37" t="s">
        <v>110</v>
      </c>
      <c r="E258" s="41" t="s">
        <v>22</v>
      </c>
      <c r="F258" s="41" t="s">
        <v>23</v>
      </c>
      <c r="G258" s="40"/>
      <c r="H258" s="40"/>
      <c r="I258" s="40"/>
      <c r="J258" s="37"/>
    </row>
    <row r="259" spans="1:10" ht="24.75" customHeight="1">
      <c r="A259" s="103">
        <v>91</v>
      </c>
      <c r="B259" s="108" t="s">
        <v>160</v>
      </c>
      <c r="C259" s="108" t="s">
        <v>161</v>
      </c>
      <c r="D259" s="109" t="s">
        <v>176</v>
      </c>
      <c r="E259" s="107">
        <v>53795</v>
      </c>
      <c r="F259" s="115">
        <v>14899.04184</v>
      </c>
      <c r="G259" s="48">
        <f aca="true" t="shared" si="31" ref="G259:G268">E259*0.10873698</f>
        <v>5849.5058391</v>
      </c>
      <c r="H259" s="48">
        <f aca="true" t="shared" si="32" ref="H259:H268">F259*0.61477266</f>
        <v>9159.523583428094</v>
      </c>
      <c r="I259" s="80">
        <f aca="true" t="shared" si="33" ref="I259:I268">H259+G259</f>
        <v>15009.029422528094</v>
      </c>
      <c r="J259" s="70"/>
    </row>
    <row r="260" spans="1:10" ht="24.75" customHeight="1">
      <c r="A260" s="103">
        <v>92</v>
      </c>
      <c r="B260" s="108" t="s">
        <v>117</v>
      </c>
      <c r="C260" s="108" t="s">
        <v>134</v>
      </c>
      <c r="D260" s="109" t="s">
        <v>177</v>
      </c>
      <c r="E260" s="107">
        <v>90811</v>
      </c>
      <c r="F260" s="115">
        <v>19586.976954046928</v>
      </c>
      <c r="G260" s="48">
        <f t="shared" si="31"/>
        <v>9874.51389078</v>
      </c>
      <c r="H260" s="48">
        <f t="shared" si="32"/>
        <v>12041.537923398128</v>
      </c>
      <c r="I260" s="80">
        <f t="shared" si="33"/>
        <v>21916.05181417813</v>
      </c>
      <c r="J260" s="70"/>
    </row>
    <row r="261" spans="1:10" ht="24.75" customHeight="1">
      <c r="A261" s="103">
        <v>93</v>
      </c>
      <c r="B261" s="108" t="s">
        <v>117</v>
      </c>
      <c r="C261" s="108" t="s">
        <v>134</v>
      </c>
      <c r="D261" s="109" t="s">
        <v>178</v>
      </c>
      <c r="E261" s="107">
        <v>92065</v>
      </c>
      <c r="F261" s="107">
        <v>19954.115848720445</v>
      </c>
      <c r="G261" s="48">
        <f t="shared" si="31"/>
        <v>10010.8700637</v>
      </c>
      <c r="H261" s="48">
        <f t="shared" si="32"/>
        <v>12267.244878266025</v>
      </c>
      <c r="I261" s="80">
        <f t="shared" si="33"/>
        <v>22278.114941966025</v>
      </c>
      <c r="J261" s="70"/>
    </row>
    <row r="262" spans="1:10" ht="24.75" customHeight="1">
      <c r="A262" s="103">
        <v>94</v>
      </c>
      <c r="B262" s="108" t="s">
        <v>117</v>
      </c>
      <c r="C262" s="108" t="s">
        <v>134</v>
      </c>
      <c r="D262" s="109" t="s">
        <v>179</v>
      </c>
      <c r="E262" s="107">
        <v>95203</v>
      </c>
      <c r="F262" s="107">
        <v>21324.455926928596</v>
      </c>
      <c r="G262" s="48">
        <f t="shared" si="31"/>
        <v>10352.08670694</v>
      </c>
      <c r="H262" s="48">
        <f t="shared" si="32"/>
        <v>13109.692493250659</v>
      </c>
      <c r="I262" s="80">
        <f t="shared" si="33"/>
        <v>23461.779200190656</v>
      </c>
      <c r="J262" s="70"/>
    </row>
    <row r="263" spans="1:10" ht="24.75" customHeight="1">
      <c r="A263" s="103">
        <v>95</v>
      </c>
      <c r="B263" s="108" t="s">
        <v>117</v>
      </c>
      <c r="C263" s="108" t="s">
        <v>134</v>
      </c>
      <c r="D263" s="109" t="s">
        <v>180</v>
      </c>
      <c r="E263" s="107">
        <v>91800</v>
      </c>
      <c r="F263" s="115">
        <v>19984.51588458513</v>
      </c>
      <c r="G263" s="48">
        <f t="shared" si="31"/>
        <v>9982.054764</v>
      </c>
      <c r="H263" s="48">
        <f t="shared" si="32"/>
        <v>12285.933989178653</v>
      </c>
      <c r="I263" s="80">
        <f t="shared" si="33"/>
        <v>22267.98875317865</v>
      </c>
      <c r="J263" s="70"/>
    </row>
    <row r="264" spans="1:10" ht="24.75" customHeight="1">
      <c r="A264" s="103">
        <v>96</v>
      </c>
      <c r="B264" s="108" t="s">
        <v>117</v>
      </c>
      <c r="C264" s="108" t="s">
        <v>134</v>
      </c>
      <c r="D264" s="109" t="s">
        <v>181</v>
      </c>
      <c r="E264" s="107">
        <v>96583</v>
      </c>
      <c r="F264" s="115">
        <v>18966.114683118147</v>
      </c>
      <c r="G264" s="48">
        <f t="shared" si="31"/>
        <v>10502.14373934</v>
      </c>
      <c r="H264" s="48">
        <f t="shared" si="32"/>
        <v>11659.8487736056</v>
      </c>
      <c r="I264" s="80">
        <f t="shared" si="33"/>
        <v>22161.9925129456</v>
      </c>
      <c r="J264" s="70"/>
    </row>
    <row r="265" spans="1:10" ht="24.75" customHeight="1">
      <c r="A265" s="103">
        <v>97</v>
      </c>
      <c r="B265" s="108" t="s">
        <v>117</v>
      </c>
      <c r="C265" s="108" t="s">
        <v>134</v>
      </c>
      <c r="D265" s="109" t="s">
        <v>182</v>
      </c>
      <c r="E265" s="107">
        <v>72338</v>
      </c>
      <c r="F265" s="115">
        <v>16875.527601346665</v>
      </c>
      <c r="G265" s="48">
        <f t="shared" si="31"/>
        <v>7865.81565924</v>
      </c>
      <c r="H265" s="48">
        <f t="shared" si="32"/>
        <v>10374.612992383309</v>
      </c>
      <c r="I265" s="80">
        <f t="shared" si="33"/>
        <v>18240.428651623308</v>
      </c>
      <c r="J265" s="70"/>
    </row>
    <row r="266" spans="1:10" ht="24.75" customHeight="1">
      <c r="A266" s="103">
        <v>98</v>
      </c>
      <c r="B266" s="108" t="s">
        <v>183</v>
      </c>
      <c r="C266" s="108" t="s">
        <v>184</v>
      </c>
      <c r="D266" s="109" t="s">
        <v>185</v>
      </c>
      <c r="E266" s="107">
        <v>79529</v>
      </c>
      <c r="F266" s="115">
        <v>13529.185191933919</v>
      </c>
      <c r="G266" s="48">
        <f t="shared" si="31"/>
        <v>8647.74328242</v>
      </c>
      <c r="H266" s="48">
        <f t="shared" si="32"/>
        <v>8317.373168077826</v>
      </c>
      <c r="I266" s="80">
        <f t="shared" si="33"/>
        <v>16965.116450497826</v>
      </c>
      <c r="J266" s="70"/>
    </row>
    <row r="267" spans="1:10" ht="24.75" customHeight="1">
      <c r="A267" s="103">
        <v>99</v>
      </c>
      <c r="B267" s="108" t="s">
        <v>117</v>
      </c>
      <c r="C267" s="108" t="s">
        <v>186</v>
      </c>
      <c r="D267" s="109" t="s">
        <v>187</v>
      </c>
      <c r="E267" s="107">
        <v>61499</v>
      </c>
      <c r="F267" s="115">
        <v>11508.752039080939</v>
      </c>
      <c r="G267" s="48">
        <f t="shared" si="31"/>
        <v>6687.215533019999</v>
      </c>
      <c r="H267" s="48">
        <f t="shared" si="32"/>
        <v>7075.266104346212</v>
      </c>
      <c r="I267" s="80">
        <f t="shared" si="33"/>
        <v>13762.48163736621</v>
      </c>
      <c r="J267" s="78"/>
    </row>
    <row r="268" spans="1:10" ht="24.75" customHeight="1">
      <c r="A268" s="103">
        <v>100</v>
      </c>
      <c r="B268" s="108" t="s">
        <v>183</v>
      </c>
      <c r="C268" s="108" t="s">
        <v>184</v>
      </c>
      <c r="D268" s="109" t="s">
        <v>188</v>
      </c>
      <c r="E268" s="107">
        <v>77256</v>
      </c>
      <c r="F268" s="115">
        <v>13559.585227798605</v>
      </c>
      <c r="G268" s="48">
        <f t="shared" si="31"/>
        <v>8400.58412688</v>
      </c>
      <c r="H268" s="48">
        <f t="shared" si="32"/>
        <v>8336.062278990454</v>
      </c>
      <c r="I268" s="80">
        <f t="shared" si="33"/>
        <v>16736.64640587045</v>
      </c>
      <c r="J268" s="78"/>
    </row>
    <row r="269" spans="1:10" ht="24.75" customHeight="1">
      <c r="A269" s="37" t="s">
        <v>48</v>
      </c>
      <c r="B269" s="37"/>
      <c r="C269" s="37"/>
      <c r="D269" s="37"/>
      <c r="E269" s="41">
        <f aca="true" t="shared" si="34" ref="E269:I269">SUM(E259:E268)</f>
        <v>810879</v>
      </c>
      <c r="F269" s="81">
        <f t="shared" si="34"/>
        <v>170188.27119755937</v>
      </c>
      <c r="G269" s="48">
        <f t="shared" si="34"/>
        <v>88172.53360541999</v>
      </c>
      <c r="H269" s="48">
        <f t="shared" si="34"/>
        <v>104627.09618492497</v>
      </c>
      <c r="I269" s="80">
        <f t="shared" si="34"/>
        <v>192799.62979034492</v>
      </c>
      <c r="J269" s="81"/>
    </row>
    <row r="270" spans="1:10" ht="24.75" customHeight="1">
      <c r="A270" s="37" t="s">
        <v>49</v>
      </c>
      <c r="B270" s="37"/>
      <c r="C270" s="37"/>
      <c r="D270" s="37"/>
      <c r="E270" s="37"/>
      <c r="F270" s="37" t="s">
        <v>50</v>
      </c>
      <c r="G270" s="37"/>
      <c r="H270" s="37"/>
      <c r="I270" s="37"/>
      <c r="J270" s="37"/>
    </row>
    <row r="271" spans="1:10" ht="24.75" customHeight="1">
      <c r="A271" s="37" t="s">
        <v>51</v>
      </c>
      <c r="B271" s="49" t="s">
        <v>52</v>
      </c>
      <c r="C271" s="50"/>
      <c r="D271" s="50"/>
      <c r="E271" s="111"/>
      <c r="F271" s="41" t="s">
        <v>51</v>
      </c>
      <c r="G271" s="52"/>
      <c r="H271" s="52"/>
      <c r="I271" s="52"/>
      <c r="J271" s="52"/>
    </row>
    <row r="272" spans="1:10" ht="24.75" customHeight="1">
      <c r="A272" s="37"/>
      <c r="B272" s="50"/>
      <c r="C272" s="50"/>
      <c r="D272" s="50"/>
      <c r="E272" s="111"/>
      <c r="F272" s="41"/>
      <c r="G272" s="52"/>
      <c r="H272" s="52"/>
      <c r="I272" s="52"/>
      <c r="J272" s="52"/>
    </row>
    <row r="273" spans="1:10" ht="24.75" customHeight="1">
      <c r="A273" s="37"/>
      <c r="B273" s="50"/>
      <c r="C273" s="50"/>
      <c r="D273" s="50"/>
      <c r="E273" s="111"/>
      <c r="F273" s="41"/>
      <c r="G273" s="52"/>
      <c r="H273" s="52"/>
      <c r="I273" s="52"/>
      <c r="J273" s="52"/>
    </row>
    <row r="274" spans="1:10" ht="24.75" customHeight="1">
      <c r="A274" s="37"/>
      <c r="B274" s="50"/>
      <c r="C274" s="50"/>
      <c r="D274" s="50"/>
      <c r="E274" s="111"/>
      <c r="F274" s="41"/>
      <c r="G274" s="52"/>
      <c r="H274" s="52"/>
      <c r="I274" s="52"/>
      <c r="J274" s="52"/>
    </row>
    <row r="275" spans="1:10" ht="24.75" customHeight="1">
      <c r="A275" s="37"/>
      <c r="B275" s="50"/>
      <c r="C275" s="50"/>
      <c r="D275" s="50"/>
      <c r="E275" s="111"/>
      <c r="F275" s="41"/>
      <c r="G275" s="52"/>
      <c r="H275" s="52"/>
      <c r="I275" s="52"/>
      <c r="J275" s="52"/>
    </row>
    <row r="276" spans="1:10" ht="24.75" customHeight="1">
      <c r="A276" s="37"/>
      <c r="B276" s="50"/>
      <c r="C276" s="50"/>
      <c r="D276" s="50"/>
      <c r="E276" s="111"/>
      <c r="F276" s="41"/>
      <c r="G276" s="52"/>
      <c r="H276" s="52"/>
      <c r="I276" s="52"/>
      <c r="J276" s="52"/>
    </row>
    <row r="277" spans="1:10" ht="24.75" customHeight="1">
      <c r="A277" s="37"/>
      <c r="B277" s="50"/>
      <c r="C277" s="50"/>
      <c r="D277" s="50"/>
      <c r="E277" s="111"/>
      <c r="F277" s="41"/>
      <c r="G277" s="52"/>
      <c r="H277" s="52"/>
      <c r="I277" s="52"/>
      <c r="J277" s="52"/>
    </row>
    <row r="278" spans="1:10" ht="24.75" customHeight="1">
      <c r="A278" s="53" t="s">
        <v>53</v>
      </c>
      <c r="B278" s="54"/>
      <c r="C278" s="54"/>
      <c r="D278" s="54"/>
      <c r="E278" s="54"/>
      <c r="F278" s="54"/>
      <c r="G278" s="54"/>
      <c r="H278" s="54"/>
      <c r="I278" s="54"/>
      <c r="J278" s="82"/>
    </row>
    <row r="279" spans="1:10" ht="24.75" customHeight="1">
      <c r="A279" s="55"/>
      <c r="B279" s="56"/>
      <c r="C279" s="56"/>
      <c r="D279" s="56"/>
      <c r="E279" s="56"/>
      <c r="F279" s="56"/>
      <c r="G279" s="56"/>
      <c r="H279" s="56"/>
      <c r="I279" s="56"/>
      <c r="J279" s="83"/>
    </row>
    <row r="280" spans="1:10" ht="48.75" customHeight="1">
      <c r="A280" s="57"/>
      <c r="B280" s="58"/>
      <c r="C280" s="58"/>
      <c r="D280" s="58"/>
      <c r="E280" s="58"/>
      <c r="F280" s="58"/>
      <c r="G280" s="58"/>
      <c r="H280" s="58"/>
      <c r="I280" s="58"/>
      <c r="J280" s="84"/>
    </row>
    <row r="281" spans="1:10" ht="48.75" customHeight="1">
      <c r="A281" s="36" t="s">
        <v>159</v>
      </c>
      <c r="B281" s="36"/>
      <c r="C281" s="36"/>
      <c r="D281" s="36"/>
      <c r="E281" s="36"/>
      <c r="F281" s="36"/>
      <c r="G281" s="36"/>
      <c r="H281" s="36"/>
      <c r="I281" s="36"/>
      <c r="J281" s="36"/>
    </row>
    <row r="282" spans="1:10" ht="24.75" customHeight="1">
      <c r="A282" s="37" t="s">
        <v>1</v>
      </c>
      <c r="B282" s="37"/>
      <c r="C282" s="38" t="s">
        <v>2</v>
      </c>
      <c r="D282" s="38"/>
      <c r="E282" s="38"/>
      <c r="F282" s="38"/>
      <c r="G282" s="38"/>
      <c r="H282" s="38"/>
      <c r="I282" s="38"/>
      <c r="J282" s="38"/>
    </row>
    <row r="283" spans="1:10" ht="24.75" customHeight="1">
      <c r="A283" s="37" t="s">
        <v>3</v>
      </c>
      <c r="B283" s="37"/>
      <c r="C283" s="37" t="s">
        <v>4</v>
      </c>
      <c r="D283" s="37" t="s">
        <v>5</v>
      </c>
      <c r="E283" s="37"/>
      <c r="F283" s="39" t="s">
        <v>6</v>
      </c>
      <c r="G283" s="39"/>
      <c r="H283" s="39"/>
      <c r="I283" s="40" t="s">
        <v>7</v>
      </c>
      <c r="J283" s="112" t="s">
        <v>8</v>
      </c>
    </row>
    <row r="284" spans="1:10" ht="24.75" customHeight="1">
      <c r="A284" s="37" t="s">
        <v>9</v>
      </c>
      <c r="B284" s="37"/>
      <c r="C284" s="37" t="s">
        <v>10</v>
      </c>
      <c r="D284" s="37" t="s">
        <v>5</v>
      </c>
      <c r="E284" s="37"/>
      <c r="F284" s="39" t="s">
        <v>11</v>
      </c>
      <c r="G284" s="39"/>
      <c r="H284" s="39"/>
      <c r="I284" s="40" t="s">
        <v>7</v>
      </c>
      <c r="J284" s="37" t="s">
        <v>12</v>
      </c>
    </row>
    <row r="285" spans="1:10" ht="24.75" customHeight="1">
      <c r="A285" s="37" t="s">
        <v>13</v>
      </c>
      <c r="B285" s="37" t="s">
        <v>14</v>
      </c>
      <c r="C285" s="37"/>
      <c r="D285" s="37"/>
      <c r="E285" s="37"/>
      <c r="F285" s="37"/>
      <c r="G285" s="40" t="s">
        <v>15</v>
      </c>
      <c r="H285" s="40" t="s">
        <v>16</v>
      </c>
      <c r="I285" s="40" t="s">
        <v>17</v>
      </c>
      <c r="J285" s="37" t="s">
        <v>18</v>
      </c>
    </row>
    <row r="286" spans="1:10" ht="24.75" customHeight="1">
      <c r="A286" s="37"/>
      <c r="B286" s="37" t="s">
        <v>19</v>
      </c>
      <c r="C286" s="37" t="s">
        <v>20</v>
      </c>
      <c r="D286" s="37" t="s">
        <v>110</v>
      </c>
      <c r="E286" s="41" t="s">
        <v>22</v>
      </c>
      <c r="F286" s="41" t="s">
        <v>23</v>
      </c>
      <c r="G286" s="40"/>
      <c r="H286" s="40"/>
      <c r="I286" s="40"/>
      <c r="J286" s="37"/>
    </row>
    <row r="287" spans="1:10" ht="24.75" customHeight="1">
      <c r="A287" s="103">
        <v>101</v>
      </c>
      <c r="B287" s="108" t="s">
        <v>183</v>
      </c>
      <c r="C287" s="108" t="s">
        <v>184</v>
      </c>
      <c r="D287" s="109" t="s">
        <v>189</v>
      </c>
      <c r="E287" s="107">
        <v>82774</v>
      </c>
      <c r="F287" s="115">
        <v>13799.277818270166</v>
      </c>
      <c r="G287" s="48">
        <f aca="true" t="shared" si="35" ref="G287:G296">E287*0.10873698</f>
        <v>9000.59478252</v>
      </c>
      <c r="H287" s="48">
        <f aca="true" t="shared" si="36" ref="H287:H296">F287*0.61477266</f>
        <v>8483.418730416946</v>
      </c>
      <c r="I287" s="80">
        <f aca="true" t="shared" si="37" ref="I287:I296">H287+G287</f>
        <v>17484.013512936945</v>
      </c>
      <c r="J287" s="70"/>
    </row>
    <row r="288" spans="1:10" ht="24.75" customHeight="1">
      <c r="A288" s="103">
        <v>102</v>
      </c>
      <c r="B288" s="108" t="s">
        <v>183</v>
      </c>
      <c r="C288" s="108" t="s">
        <v>184</v>
      </c>
      <c r="D288" s="109" t="s">
        <v>190</v>
      </c>
      <c r="E288" s="107">
        <v>82158</v>
      </c>
      <c r="F288" s="115">
        <v>12744.630420195292</v>
      </c>
      <c r="G288" s="48">
        <f t="shared" si="35"/>
        <v>8933.61280284</v>
      </c>
      <c r="H288" s="48">
        <f t="shared" si="36"/>
        <v>7835.050344140377</v>
      </c>
      <c r="I288" s="80">
        <f t="shared" si="37"/>
        <v>16768.663146980376</v>
      </c>
      <c r="J288" s="70"/>
    </row>
    <row r="289" spans="1:10" ht="24.75" customHeight="1">
      <c r="A289" s="103">
        <v>103</v>
      </c>
      <c r="B289" s="108" t="s">
        <v>183</v>
      </c>
      <c r="C289" s="108" t="s">
        <v>184</v>
      </c>
      <c r="D289" s="109" t="s">
        <v>191</v>
      </c>
      <c r="E289" s="107">
        <v>79311.55</v>
      </c>
      <c r="F289" s="107">
        <v>14557.302712556111</v>
      </c>
      <c r="G289" s="48">
        <f t="shared" si="35"/>
        <v>8624.098426119</v>
      </c>
      <c r="H289" s="48">
        <f t="shared" si="36"/>
        <v>8949.431711023335</v>
      </c>
      <c r="I289" s="80">
        <f t="shared" si="37"/>
        <v>17573.530137142334</v>
      </c>
      <c r="J289" s="70"/>
    </row>
    <row r="290" spans="1:10" ht="24.75" customHeight="1">
      <c r="A290" s="103">
        <v>104</v>
      </c>
      <c r="B290" s="116" t="s">
        <v>117</v>
      </c>
      <c r="C290" s="116" t="s">
        <v>164</v>
      </c>
      <c r="D290" s="116" t="s">
        <v>192</v>
      </c>
      <c r="E290" s="107">
        <v>110738</v>
      </c>
      <c r="F290" s="107">
        <v>25243.72208917581</v>
      </c>
      <c r="G290" s="48">
        <f t="shared" si="35"/>
        <v>12041.315691239999</v>
      </c>
      <c r="H290" s="48">
        <f t="shared" si="36"/>
        <v>15519.15017706337</v>
      </c>
      <c r="I290" s="80">
        <f t="shared" si="37"/>
        <v>27560.46586830337</v>
      </c>
      <c r="J290" s="70"/>
    </row>
    <row r="291" spans="1:10" ht="24.75" customHeight="1">
      <c r="A291" s="103">
        <v>105</v>
      </c>
      <c r="B291" s="116" t="s">
        <v>117</v>
      </c>
      <c r="C291" s="116" t="s">
        <v>164</v>
      </c>
      <c r="D291" s="116" t="s">
        <v>193</v>
      </c>
      <c r="E291" s="107">
        <v>110072</v>
      </c>
      <c r="F291" s="115">
        <v>25868.092056550515</v>
      </c>
      <c r="G291" s="48">
        <f t="shared" si="35"/>
        <v>11968.89686256</v>
      </c>
      <c r="H291" s="48">
        <f t="shared" si="36"/>
        <v>15902.99576273043</v>
      </c>
      <c r="I291" s="80">
        <f t="shared" si="37"/>
        <v>27871.892625290428</v>
      </c>
      <c r="J291" s="70"/>
    </row>
    <row r="292" spans="1:10" ht="24.75" customHeight="1">
      <c r="A292" s="103">
        <v>106</v>
      </c>
      <c r="B292" s="108" t="s">
        <v>117</v>
      </c>
      <c r="C292" s="114" t="s">
        <v>164</v>
      </c>
      <c r="D292" s="116" t="s">
        <v>194</v>
      </c>
      <c r="E292" s="107">
        <v>59850</v>
      </c>
      <c r="F292" s="115">
        <v>11635.029111134252</v>
      </c>
      <c r="G292" s="48">
        <f t="shared" si="35"/>
        <v>6507.908253</v>
      </c>
      <c r="H292" s="48">
        <f t="shared" si="36"/>
        <v>7152.89779582944</v>
      </c>
      <c r="I292" s="80">
        <f t="shared" si="37"/>
        <v>13660.80604882944</v>
      </c>
      <c r="J292" s="70"/>
    </row>
    <row r="293" spans="1:10" ht="24.75" customHeight="1">
      <c r="A293" s="103">
        <v>107</v>
      </c>
      <c r="B293" s="108" t="s">
        <v>117</v>
      </c>
      <c r="C293" s="108" t="s">
        <v>186</v>
      </c>
      <c r="D293" s="116" t="s">
        <v>195</v>
      </c>
      <c r="E293" s="107">
        <v>40563</v>
      </c>
      <c r="F293" s="115">
        <v>12811.276652667873</v>
      </c>
      <c r="G293" s="48">
        <f t="shared" si="35"/>
        <v>4410.69811974</v>
      </c>
      <c r="H293" s="48">
        <f t="shared" si="36"/>
        <v>7876.022625756525</v>
      </c>
      <c r="I293" s="80">
        <f t="shared" si="37"/>
        <v>12286.720745496525</v>
      </c>
      <c r="J293" s="70"/>
    </row>
    <row r="294" spans="1:10" ht="24.75" customHeight="1">
      <c r="A294" s="103">
        <v>108</v>
      </c>
      <c r="B294" s="116" t="s">
        <v>117</v>
      </c>
      <c r="C294" s="116" t="s">
        <v>164</v>
      </c>
      <c r="D294" s="116" t="s">
        <v>196</v>
      </c>
      <c r="E294" s="107">
        <v>77786</v>
      </c>
      <c r="F294" s="115">
        <v>18287.960036905923</v>
      </c>
      <c r="G294" s="48">
        <f t="shared" si="35"/>
        <v>8458.214726279999</v>
      </c>
      <c r="H294" s="48">
        <f t="shared" si="36"/>
        <v>11242.937837862351</v>
      </c>
      <c r="I294" s="80">
        <f t="shared" si="37"/>
        <v>19701.15256414235</v>
      </c>
      <c r="J294" s="70"/>
    </row>
    <row r="295" spans="1:10" ht="24.75" customHeight="1">
      <c r="A295" s="103">
        <v>109</v>
      </c>
      <c r="B295" s="116" t="s">
        <v>117</v>
      </c>
      <c r="C295" s="116" t="s">
        <v>164</v>
      </c>
      <c r="D295" s="116" t="s">
        <v>197</v>
      </c>
      <c r="E295" s="107">
        <v>107756</v>
      </c>
      <c r="F295" s="115">
        <v>24310.67483455968</v>
      </c>
      <c r="G295" s="48">
        <f t="shared" si="35"/>
        <v>11717.06201688</v>
      </c>
      <c r="H295" s="48">
        <f t="shared" si="36"/>
        <v>14945.538234437314</v>
      </c>
      <c r="I295" s="80">
        <f t="shared" si="37"/>
        <v>26662.600251317315</v>
      </c>
      <c r="J295" s="78"/>
    </row>
    <row r="296" spans="1:10" ht="24.75" customHeight="1">
      <c r="A296" s="103">
        <v>110</v>
      </c>
      <c r="B296" s="116" t="s">
        <v>117</v>
      </c>
      <c r="C296" s="116" t="s">
        <v>186</v>
      </c>
      <c r="D296" s="116">
        <v>55519</v>
      </c>
      <c r="E296" s="107">
        <v>89411</v>
      </c>
      <c r="F296" s="115">
        <v>19855.900348234532</v>
      </c>
      <c r="G296" s="48">
        <f t="shared" si="35"/>
        <v>9722.28211878</v>
      </c>
      <c r="H296" s="48">
        <f t="shared" si="36"/>
        <v>12206.86467377907</v>
      </c>
      <c r="I296" s="80">
        <f t="shared" si="37"/>
        <v>21929.14679255907</v>
      </c>
      <c r="J296" s="78"/>
    </row>
    <row r="297" spans="1:10" ht="24.75" customHeight="1">
      <c r="A297" s="37" t="s">
        <v>48</v>
      </c>
      <c r="B297" s="37"/>
      <c r="C297" s="37"/>
      <c r="D297" s="37"/>
      <c r="E297" s="41">
        <f aca="true" t="shared" si="38" ref="E297:I297">SUM(E287:E296)</f>
        <v>840419.55</v>
      </c>
      <c r="F297" s="81">
        <f t="shared" si="38"/>
        <v>179113.86608025018</v>
      </c>
      <c r="G297" s="48">
        <f t="shared" si="38"/>
        <v>91384.68379995899</v>
      </c>
      <c r="H297" s="48">
        <f t="shared" si="38"/>
        <v>110114.30789303918</v>
      </c>
      <c r="I297" s="80">
        <f t="shared" si="38"/>
        <v>201498.99169299816</v>
      </c>
      <c r="J297" s="81"/>
    </row>
    <row r="298" spans="1:10" ht="24.75" customHeight="1">
      <c r="A298" s="37" t="s">
        <v>49</v>
      </c>
      <c r="B298" s="37"/>
      <c r="C298" s="37"/>
      <c r="D298" s="37"/>
      <c r="E298" s="37"/>
      <c r="F298" s="37" t="s">
        <v>50</v>
      </c>
      <c r="G298" s="37"/>
      <c r="H298" s="37"/>
      <c r="I298" s="37"/>
      <c r="J298" s="37"/>
    </row>
    <row r="299" spans="1:10" ht="24.75" customHeight="1">
      <c r="A299" s="37" t="s">
        <v>51</v>
      </c>
      <c r="B299" s="49" t="s">
        <v>52</v>
      </c>
      <c r="C299" s="50"/>
      <c r="D299" s="50"/>
      <c r="E299" s="111"/>
      <c r="F299" s="41" t="s">
        <v>51</v>
      </c>
      <c r="G299" s="52"/>
      <c r="H299" s="52"/>
      <c r="I299" s="52"/>
      <c r="J299" s="52"/>
    </row>
    <row r="300" spans="1:10" ht="24.75" customHeight="1">
      <c r="A300" s="37"/>
      <c r="B300" s="50"/>
      <c r="C300" s="50"/>
      <c r="D300" s="50"/>
      <c r="E300" s="111"/>
      <c r="F300" s="41"/>
      <c r="G300" s="52"/>
      <c r="H300" s="52"/>
      <c r="I300" s="52"/>
      <c r="J300" s="52"/>
    </row>
    <row r="301" spans="1:10" ht="24.75" customHeight="1">
      <c r="A301" s="37"/>
      <c r="B301" s="50"/>
      <c r="C301" s="50"/>
      <c r="D301" s="50"/>
      <c r="E301" s="111"/>
      <c r="F301" s="41"/>
      <c r="G301" s="52"/>
      <c r="H301" s="52"/>
      <c r="I301" s="52"/>
      <c r="J301" s="52"/>
    </row>
    <row r="302" spans="1:10" ht="24.75" customHeight="1">
      <c r="A302" s="37"/>
      <c r="B302" s="50"/>
      <c r="C302" s="50"/>
      <c r="D302" s="50"/>
      <c r="E302" s="111"/>
      <c r="F302" s="41"/>
      <c r="G302" s="52"/>
      <c r="H302" s="52"/>
      <c r="I302" s="52"/>
      <c r="J302" s="52"/>
    </row>
    <row r="303" spans="1:10" ht="24.75" customHeight="1">
      <c r="A303" s="37"/>
      <c r="B303" s="50"/>
      <c r="C303" s="50"/>
      <c r="D303" s="50"/>
      <c r="E303" s="111"/>
      <c r="F303" s="41"/>
      <c r="G303" s="52"/>
      <c r="H303" s="52"/>
      <c r="I303" s="52"/>
      <c r="J303" s="52"/>
    </row>
    <row r="304" spans="1:10" ht="24.75" customHeight="1">
      <c r="A304" s="37"/>
      <c r="B304" s="50"/>
      <c r="C304" s="50"/>
      <c r="D304" s="50"/>
      <c r="E304" s="111"/>
      <c r="F304" s="41"/>
      <c r="G304" s="52"/>
      <c r="H304" s="52"/>
      <c r="I304" s="52"/>
      <c r="J304" s="52"/>
    </row>
    <row r="305" spans="1:10" ht="24.75" customHeight="1">
      <c r="A305" s="37"/>
      <c r="B305" s="50"/>
      <c r="C305" s="50"/>
      <c r="D305" s="50"/>
      <c r="E305" s="111"/>
      <c r="F305" s="41"/>
      <c r="G305" s="52"/>
      <c r="H305" s="52"/>
      <c r="I305" s="52"/>
      <c r="J305" s="52"/>
    </row>
    <row r="306" spans="1:10" ht="24.75" customHeight="1">
      <c r="A306" s="53" t="s">
        <v>53</v>
      </c>
      <c r="B306" s="54"/>
      <c r="C306" s="54"/>
      <c r="D306" s="54"/>
      <c r="E306" s="54"/>
      <c r="F306" s="54"/>
      <c r="G306" s="54"/>
      <c r="H306" s="54"/>
      <c r="I306" s="54"/>
      <c r="J306" s="82"/>
    </row>
    <row r="307" spans="1:10" ht="24.75" customHeight="1">
      <c r="A307" s="55"/>
      <c r="B307" s="56"/>
      <c r="C307" s="56"/>
      <c r="D307" s="56"/>
      <c r="E307" s="56"/>
      <c r="F307" s="56"/>
      <c r="G307" s="56"/>
      <c r="H307" s="56"/>
      <c r="I307" s="56"/>
      <c r="J307" s="83"/>
    </row>
    <row r="308" spans="1:10" ht="48" customHeight="1">
      <c r="A308" s="57"/>
      <c r="B308" s="58"/>
      <c r="C308" s="58"/>
      <c r="D308" s="58"/>
      <c r="E308" s="58"/>
      <c r="F308" s="58"/>
      <c r="G308" s="58"/>
      <c r="H308" s="58"/>
      <c r="I308" s="58"/>
      <c r="J308" s="84"/>
    </row>
    <row r="309" spans="1:10" ht="48" customHeight="1">
      <c r="A309" s="36" t="s">
        <v>198</v>
      </c>
      <c r="B309" s="36"/>
      <c r="C309" s="36"/>
      <c r="D309" s="36"/>
      <c r="E309" s="36"/>
      <c r="F309" s="36"/>
      <c r="G309" s="36"/>
      <c r="H309" s="36"/>
      <c r="I309" s="36"/>
      <c r="J309" s="36"/>
    </row>
    <row r="310" spans="1:10" ht="24.75" customHeight="1">
      <c r="A310" s="37" t="s">
        <v>1</v>
      </c>
      <c r="B310" s="37"/>
      <c r="C310" s="38" t="s">
        <v>2</v>
      </c>
      <c r="D310" s="38"/>
      <c r="E310" s="38"/>
      <c r="F310" s="38"/>
      <c r="G310" s="38"/>
      <c r="H310" s="38"/>
      <c r="I310" s="38"/>
      <c r="J310" s="38"/>
    </row>
    <row r="311" spans="1:10" ht="24.75" customHeight="1">
      <c r="A311" s="37" t="s">
        <v>3</v>
      </c>
      <c r="B311" s="37"/>
      <c r="C311" s="37" t="s">
        <v>4</v>
      </c>
      <c r="D311" s="37" t="s">
        <v>5</v>
      </c>
      <c r="E311" s="37"/>
      <c r="F311" s="39" t="s">
        <v>6</v>
      </c>
      <c r="G311" s="39"/>
      <c r="H311" s="39"/>
      <c r="I311" s="40" t="s">
        <v>7</v>
      </c>
      <c r="J311" s="112" t="s">
        <v>8</v>
      </c>
    </row>
    <row r="312" spans="1:10" ht="24.75" customHeight="1">
      <c r="A312" s="37" t="s">
        <v>9</v>
      </c>
      <c r="B312" s="37"/>
      <c r="C312" s="37" t="s">
        <v>10</v>
      </c>
      <c r="D312" s="37" t="s">
        <v>5</v>
      </c>
      <c r="E312" s="37"/>
      <c r="F312" s="39" t="s">
        <v>11</v>
      </c>
      <c r="G312" s="39"/>
      <c r="H312" s="39"/>
      <c r="I312" s="40" t="s">
        <v>7</v>
      </c>
      <c r="J312" s="37" t="s">
        <v>12</v>
      </c>
    </row>
    <row r="313" spans="1:10" ht="24.75" customHeight="1">
      <c r="A313" s="37" t="s">
        <v>13</v>
      </c>
      <c r="B313" s="37" t="s">
        <v>14</v>
      </c>
      <c r="C313" s="37"/>
      <c r="D313" s="37"/>
      <c r="E313" s="37"/>
      <c r="F313" s="37"/>
      <c r="G313" s="40" t="s">
        <v>15</v>
      </c>
      <c r="H313" s="40" t="s">
        <v>16</v>
      </c>
      <c r="I313" s="40" t="s">
        <v>17</v>
      </c>
      <c r="J313" s="37" t="s">
        <v>18</v>
      </c>
    </row>
    <row r="314" spans="1:10" ht="24.75" customHeight="1">
      <c r="A314" s="37"/>
      <c r="B314" s="37" t="s">
        <v>19</v>
      </c>
      <c r="C314" s="37" t="s">
        <v>20</v>
      </c>
      <c r="D314" s="37" t="s">
        <v>110</v>
      </c>
      <c r="E314" s="41" t="s">
        <v>22</v>
      </c>
      <c r="F314" s="41" t="s">
        <v>23</v>
      </c>
      <c r="G314" s="40"/>
      <c r="H314" s="40"/>
      <c r="I314" s="40"/>
      <c r="J314" s="37"/>
    </row>
    <row r="315" spans="1:10" ht="24.75" customHeight="1">
      <c r="A315" s="103">
        <v>111</v>
      </c>
      <c r="B315" s="116" t="s">
        <v>117</v>
      </c>
      <c r="C315" s="116" t="s">
        <v>186</v>
      </c>
      <c r="D315" s="116">
        <v>55559</v>
      </c>
      <c r="E315" s="107">
        <v>79853</v>
      </c>
      <c r="F315" s="115">
        <v>18493.744895066873</v>
      </c>
      <c r="G315" s="48">
        <f aca="true" t="shared" si="39" ref="G315:G324">E315*0.10873698</f>
        <v>8682.97406394</v>
      </c>
      <c r="H315" s="48">
        <f aca="true" t="shared" si="40" ref="H315:H324">F315*0.61477266</f>
        <v>11369.448742501681</v>
      </c>
      <c r="I315" s="80">
        <f aca="true" t="shared" si="41" ref="I315:I324">H315+G315</f>
        <v>20052.422806441682</v>
      </c>
      <c r="J315" s="70"/>
    </row>
    <row r="316" spans="1:10" ht="24.75" customHeight="1">
      <c r="A316" s="103">
        <v>112</v>
      </c>
      <c r="B316" s="116" t="s">
        <v>117</v>
      </c>
      <c r="C316" s="116" t="s">
        <v>186</v>
      </c>
      <c r="D316" s="116" t="s">
        <v>199</v>
      </c>
      <c r="E316" s="107">
        <v>90113</v>
      </c>
      <c r="F316" s="115">
        <v>19268.94580961637</v>
      </c>
      <c r="G316" s="48">
        <f t="shared" si="39"/>
        <v>9798.61547874</v>
      </c>
      <c r="H316" s="48">
        <f t="shared" si="40"/>
        <v>11846.021070773708</v>
      </c>
      <c r="I316" s="80">
        <f t="shared" si="41"/>
        <v>21644.636549513707</v>
      </c>
      <c r="J316" s="70"/>
    </row>
    <row r="317" spans="1:10" ht="24.75" customHeight="1">
      <c r="A317" s="103">
        <v>113</v>
      </c>
      <c r="B317" s="116" t="s">
        <v>117</v>
      </c>
      <c r="C317" s="116" t="s">
        <v>186</v>
      </c>
      <c r="D317" s="116" t="s">
        <v>200</v>
      </c>
      <c r="E317" s="107">
        <v>86893</v>
      </c>
      <c r="F317" s="107">
        <v>18492.57566291823</v>
      </c>
      <c r="G317" s="48">
        <f t="shared" si="39"/>
        <v>9448.48240314</v>
      </c>
      <c r="H317" s="48">
        <f t="shared" si="40"/>
        <v>11368.729930543503</v>
      </c>
      <c r="I317" s="80">
        <f t="shared" si="41"/>
        <v>20817.212333683503</v>
      </c>
      <c r="J317" s="70"/>
    </row>
    <row r="318" spans="1:10" ht="24.75" customHeight="1">
      <c r="A318" s="103">
        <v>114</v>
      </c>
      <c r="B318" s="116" t="s">
        <v>117</v>
      </c>
      <c r="C318" s="116" t="s">
        <v>186</v>
      </c>
      <c r="D318" s="116" t="s">
        <v>201</v>
      </c>
      <c r="E318" s="107">
        <v>88024</v>
      </c>
      <c r="F318" s="107">
        <v>18832.822218172987</v>
      </c>
      <c r="G318" s="48">
        <f t="shared" si="39"/>
        <v>9571.463927519999</v>
      </c>
      <c r="H318" s="48">
        <f t="shared" si="40"/>
        <v>11577.904210373306</v>
      </c>
      <c r="I318" s="80">
        <f t="shared" si="41"/>
        <v>21149.368137893303</v>
      </c>
      <c r="J318" s="70"/>
    </row>
    <row r="319" spans="1:10" ht="24.75" customHeight="1">
      <c r="A319" s="103">
        <v>115</v>
      </c>
      <c r="B319" s="116" t="s">
        <v>117</v>
      </c>
      <c r="C319" s="116" t="s">
        <v>186</v>
      </c>
      <c r="D319" s="116" t="s">
        <v>202</v>
      </c>
      <c r="E319" s="107">
        <v>64249</v>
      </c>
      <c r="F319" s="115">
        <v>15335.648861585454</v>
      </c>
      <c r="G319" s="48">
        <f t="shared" si="39"/>
        <v>6986.24222802</v>
      </c>
      <c r="H319" s="48">
        <f t="shared" si="40"/>
        <v>9427.937643462861</v>
      </c>
      <c r="I319" s="80">
        <f t="shared" si="41"/>
        <v>16414.179871482862</v>
      </c>
      <c r="J319" s="70"/>
    </row>
    <row r="320" spans="1:10" ht="24.75" customHeight="1">
      <c r="A320" s="103">
        <v>116</v>
      </c>
      <c r="B320" s="116" t="s">
        <v>117</v>
      </c>
      <c r="C320" s="116" t="s">
        <v>203</v>
      </c>
      <c r="D320" s="116" t="s">
        <v>204</v>
      </c>
      <c r="E320" s="107">
        <v>93982</v>
      </c>
      <c r="F320" s="115">
        <v>17476.918719999998</v>
      </c>
      <c r="G320" s="48">
        <f t="shared" si="39"/>
        <v>10219.318854359999</v>
      </c>
      <c r="H320" s="48">
        <f t="shared" si="40"/>
        <v>10744.331810098194</v>
      </c>
      <c r="I320" s="80">
        <f t="shared" si="41"/>
        <v>20963.650664458193</v>
      </c>
      <c r="J320" s="70"/>
    </row>
    <row r="321" spans="1:10" ht="24.75" customHeight="1">
      <c r="A321" s="103">
        <v>117</v>
      </c>
      <c r="B321" s="116" t="s">
        <v>117</v>
      </c>
      <c r="C321" s="116" t="s">
        <v>203</v>
      </c>
      <c r="D321" s="116" t="s">
        <v>205</v>
      </c>
      <c r="E321" s="107">
        <v>96623</v>
      </c>
      <c r="F321" s="115">
        <v>15816.842959999998</v>
      </c>
      <c r="G321" s="48">
        <f t="shared" si="39"/>
        <v>10506.49321854</v>
      </c>
      <c r="H321" s="48">
        <f t="shared" si="40"/>
        <v>9723.762619321473</v>
      </c>
      <c r="I321" s="80">
        <f t="shared" si="41"/>
        <v>20230.25583786147</v>
      </c>
      <c r="J321" s="70"/>
    </row>
    <row r="322" spans="1:10" ht="24.75" customHeight="1">
      <c r="A322" s="103">
        <v>118</v>
      </c>
      <c r="B322" s="116" t="s">
        <v>117</v>
      </c>
      <c r="C322" s="116" t="s">
        <v>203</v>
      </c>
      <c r="D322" s="116" t="s">
        <v>206</v>
      </c>
      <c r="E322" s="107">
        <v>99035</v>
      </c>
      <c r="F322" s="115">
        <v>18658.68264</v>
      </c>
      <c r="G322" s="48">
        <f t="shared" si="39"/>
        <v>10768.7668143</v>
      </c>
      <c r="H322" s="48">
        <f t="shared" si="40"/>
        <v>11470.84795868862</v>
      </c>
      <c r="I322" s="80">
        <f t="shared" si="41"/>
        <v>22239.61477298862</v>
      </c>
      <c r="J322" s="70"/>
    </row>
    <row r="323" spans="1:10" ht="24.75" customHeight="1">
      <c r="A323" s="103"/>
      <c r="B323" s="116"/>
      <c r="C323" s="116"/>
      <c r="D323" s="116"/>
      <c r="E323" s="107"/>
      <c r="F323" s="115"/>
      <c r="G323" s="48"/>
      <c r="H323" s="48"/>
      <c r="I323" s="80"/>
      <c r="J323" s="78"/>
    </row>
    <row r="324" spans="1:10" ht="24.75" customHeight="1">
      <c r="A324" s="103"/>
      <c r="B324" s="116"/>
      <c r="C324" s="116"/>
      <c r="D324" s="116"/>
      <c r="E324" s="107"/>
      <c r="F324" s="115"/>
      <c r="G324" s="48"/>
      <c r="H324" s="48"/>
      <c r="I324" s="80"/>
      <c r="J324" s="78"/>
    </row>
    <row r="325" spans="1:10" ht="24.75" customHeight="1">
      <c r="A325" s="37" t="s">
        <v>48</v>
      </c>
      <c r="B325" s="37"/>
      <c r="C325" s="37"/>
      <c r="D325" s="37"/>
      <c r="E325" s="41">
        <f aca="true" t="shared" si="42" ref="E325:I325">SUM(E315:E324)</f>
        <v>698772</v>
      </c>
      <c r="F325" s="81">
        <f t="shared" si="42"/>
        <v>142376.1817673599</v>
      </c>
      <c r="G325" s="48">
        <f t="shared" si="42"/>
        <v>75982.35698855999</v>
      </c>
      <c r="H325" s="48">
        <f t="shared" si="42"/>
        <v>87528.98398576335</v>
      </c>
      <c r="I325" s="80">
        <f t="shared" si="42"/>
        <v>163511.34097432336</v>
      </c>
      <c r="J325" s="81"/>
    </row>
    <row r="326" spans="1:10" ht="24.75" customHeight="1">
      <c r="A326" s="90" t="s">
        <v>207</v>
      </c>
      <c r="B326" s="90"/>
      <c r="C326" s="90"/>
      <c r="D326" s="90"/>
      <c r="E326" s="112">
        <f>E17+E45+E73+E101+E129+E157+E185+E213+E241+E269+E297+E325</f>
        <v>6468690.05</v>
      </c>
      <c r="F326" s="112">
        <v>1262240</v>
      </c>
      <c r="G326" s="37">
        <v>703385.85</v>
      </c>
      <c r="H326" s="37">
        <v>775990.65</v>
      </c>
      <c r="I326" s="81">
        <v>1479376.5</v>
      </c>
      <c r="J326" s="37"/>
    </row>
    <row r="327" spans="1:10" ht="24.75" customHeight="1">
      <c r="A327" s="37" t="s">
        <v>49</v>
      </c>
      <c r="B327" s="37"/>
      <c r="C327" s="37"/>
      <c r="D327" s="37"/>
      <c r="E327" s="37"/>
      <c r="F327" s="37" t="s">
        <v>50</v>
      </c>
      <c r="G327" s="37"/>
      <c r="H327" s="37"/>
      <c r="I327" s="37"/>
      <c r="J327" s="37"/>
    </row>
    <row r="328" spans="1:10" ht="24.75" customHeight="1">
      <c r="A328" s="37" t="s">
        <v>51</v>
      </c>
      <c r="B328" s="49" t="s">
        <v>52</v>
      </c>
      <c r="C328" s="50"/>
      <c r="D328" s="50"/>
      <c r="E328" s="111"/>
      <c r="F328" s="41" t="s">
        <v>51</v>
      </c>
      <c r="G328" s="52"/>
      <c r="H328" s="52"/>
      <c r="I328" s="52"/>
      <c r="J328" s="52"/>
    </row>
    <row r="329" spans="1:10" ht="24.75" customHeight="1">
      <c r="A329" s="37"/>
      <c r="B329" s="50"/>
      <c r="C329" s="50"/>
      <c r="D329" s="50"/>
      <c r="E329" s="111"/>
      <c r="F329" s="41"/>
      <c r="G329" s="52"/>
      <c r="H329" s="52"/>
      <c r="I329" s="52"/>
      <c r="J329" s="52"/>
    </row>
    <row r="330" spans="1:10" ht="24.75" customHeight="1">
      <c r="A330" s="37"/>
      <c r="B330" s="50"/>
      <c r="C330" s="50"/>
      <c r="D330" s="50"/>
      <c r="E330" s="111"/>
      <c r="F330" s="41"/>
      <c r="G330" s="52"/>
      <c r="H330" s="52"/>
      <c r="I330" s="52"/>
      <c r="J330" s="52"/>
    </row>
    <row r="331" spans="1:10" ht="24.75" customHeight="1">
      <c r="A331" s="37"/>
      <c r="B331" s="50"/>
      <c r="C331" s="50"/>
      <c r="D331" s="50"/>
      <c r="E331" s="111"/>
      <c r="F331" s="41"/>
      <c r="G331" s="52"/>
      <c r="H331" s="52"/>
      <c r="I331" s="52"/>
      <c r="J331" s="52"/>
    </row>
    <row r="332" spans="1:10" ht="24.75" customHeight="1">
      <c r="A332" s="37"/>
      <c r="B332" s="50"/>
      <c r="C332" s="50"/>
      <c r="D332" s="50"/>
      <c r="E332" s="111"/>
      <c r="F332" s="41"/>
      <c r="G332" s="52"/>
      <c r="H332" s="52"/>
      <c r="I332" s="52"/>
      <c r="J332" s="52"/>
    </row>
    <row r="333" spans="1:10" ht="16.5" customHeight="1">
      <c r="A333" s="37"/>
      <c r="B333" s="50"/>
      <c r="C333" s="50"/>
      <c r="D333" s="50"/>
      <c r="E333" s="111"/>
      <c r="F333" s="41"/>
      <c r="G333" s="52"/>
      <c r="H333" s="52"/>
      <c r="I333" s="52"/>
      <c r="J333" s="52"/>
    </row>
    <row r="334" spans="1:10" ht="15" customHeight="1">
      <c r="A334" s="37"/>
      <c r="B334" s="50"/>
      <c r="C334" s="50"/>
      <c r="D334" s="50"/>
      <c r="E334" s="111"/>
      <c r="F334" s="41"/>
      <c r="G334" s="52"/>
      <c r="H334" s="52"/>
      <c r="I334" s="52"/>
      <c r="J334" s="52"/>
    </row>
    <row r="335" spans="1:10" ht="24.75" customHeight="1">
      <c r="A335" s="90" t="s">
        <v>53</v>
      </c>
      <c r="B335" s="90"/>
      <c r="C335" s="90"/>
      <c r="D335" s="90"/>
      <c r="E335" s="90"/>
      <c r="F335" s="90"/>
      <c r="G335" s="90"/>
      <c r="H335" s="90"/>
      <c r="I335" s="90"/>
      <c r="J335" s="90"/>
    </row>
  </sheetData>
  <sheetProtection/>
  <mergeCells count="289">
    <mergeCell ref="A1:J1"/>
    <mergeCell ref="A2:B2"/>
    <mergeCell ref="C2:J2"/>
    <mergeCell ref="A3:B3"/>
    <mergeCell ref="D3:E3"/>
    <mergeCell ref="F3:H3"/>
    <mergeCell ref="A4:B4"/>
    <mergeCell ref="D4:E4"/>
    <mergeCell ref="F4:H4"/>
    <mergeCell ref="B5:C5"/>
    <mergeCell ref="D5:F5"/>
    <mergeCell ref="A17:D17"/>
    <mergeCell ref="A18:E18"/>
    <mergeCell ref="F18:J18"/>
    <mergeCell ref="A29:J29"/>
    <mergeCell ref="A30:B30"/>
    <mergeCell ref="C30:J30"/>
    <mergeCell ref="A31:B31"/>
    <mergeCell ref="D31:E31"/>
    <mergeCell ref="F31:H31"/>
    <mergeCell ref="A32:B32"/>
    <mergeCell ref="D32:E32"/>
    <mergeCell ref="F32:H32"/>
    <mergeCell ref="B33:C33"/>
    <mergeCell ref="D33:F33"/>
    <mergeCell ref="A45:D45"/>
    <mergeCell ref="A46:E46"/>
    <mergeCell ref="F46:J46"/>
    <mergeCell ref="A57:J57"/>
    <mergeCell ref="A58:B58"/>
    <mergeCell ref="C58:J58"/>
    <mergeCell ref="A59:B59"/>
    <mergeCell ref="D59:E59"/>
    <mergeCell ref="F59:H59"/>
    <mergeCell ref="A60:B60"/>
    <mergeCell ref="D60:E60"/>
    <mergeCell ref="F60:H60"/>
    <mergeCell ref="B61:C61"/>
    <mergeCell ref="D61:F61"/>
    <mergeCell ref="A73:D73"/>
    <mergeCell ref="A74:E74"/>
    <mergeCell ref="F74:J74"/>
    <mergeCell ref="A85:J85"/>
    <mergeCell ref="A86:B86"/>
    <mergeCell ref="C86:J86"/>
    <mergeCell ref="A87:B87"/>
    <mergeCell ref="D87:E87"/>
    <mergeCell ref="F87:H87"/>
    <mergeCell ref="A88:B88"/>
    <mergeCell ref="D88:E88"/>
    <mergeCell ref="F88:H88"/>
    <mergeCell ref="B89:C89"/>
    <mergeCell ref="D89:F89"/>
    <mergeCell ref="A101:D101"/>
    <mergeCell ref="A102:E102"/>
    <mergeCell ref="F102:J102"/>
    <mergeCell ref="A113:J113"/>
    <mergeCell ref="A114:B114"/>
    <mergeCell ref="C114:J114"/>
    <mergeCell ref="A115:B115"/>
    <mergeCell ref="D115:E115"/>
    <mergeCell ref="F115:H115"/>
    <mergeCell ref="A116:B116"/>
    <mergeCell ref="D116:E116"/>
    <mergeCell ref="F116:H116"/>
    <mergeCell ref="B117:C117"/>
    <mergeCell ref="D117:F117"/>
    <mergeCell ref="A129:D129"/>
    <mergeCell ref="A130:E130"/>
    <mergeCell ref="F130:J130"/>
    <mergeCell ref="A141:J141"/>
    <mergeCell ref="A142:B142"/>
    <mergeCell ref="C142:J142"/>
    <mergeCell ref="A143:B143"/>
    <mergeCell ref="D143:E143"/>
    <mergeCell ref="F143:H143"/>
    <mergeCell ref="A144:B144"/>
    <mergeCell ref="D144:E144"/>
    <mergeCell ref="F144:H144"/>
    <mergeCell ref="B145:C145"/>
    <mergeCell ref="D145:F145"/>
    <mergeCell ref="A157:D157"/>
    <mergeCell ref="A158:E158"/>
    <mergeCell ref="F158:J158"/>
    <mergeCell ref="A169:J169"/>
    <mergeCell ref="A170:B170"/>
    <mergeCell ref="C170:J170"/>
    <mergeCell ref="A171:B171"/>
    <mergeCell ref="D171:E171"/>
    <mergeCell ref="F171:H171"/>
    <mergeCell ref="A172:B172"/>
    <mergeCell ref="D172:E172"/>
    <mergeCell ref="F172:H172"/>
    <mergeCell ref="B173:C173"/>
    <mergeCell ref="D173:F173"/>
    <mergeCell ref="A185:D185"/>
    <mergeCell ref="A186:E186"/>
    <mergeCell ref="F186:J186"/>
    <mergeCell ref="A197:J197"/>
    <mergeCell ref="A198:B198"/>
    <mergeCell ref="C198:J198"/>
    <mergeCell ref="A199:B199"/>
    <mergeCell ref="D199:E199"/>
    <mergeCell ref="F199:H199"/>
    <mergeCell ref="A200:B200"/>
    <mergeCell ref="D200:E200"/>
    <mergeCell ref="F200:H200"/>
    <mergeCell ref="B201:C201"/>
    <mergeCell ref="D201:F201"/>
    <mergeCell ref="A213:D213"/>
    <mergeCell ref="A214:E214"/>
    <mergeCell ref="F214:J214"/>
    <mergeCell ref="A225:J225"/>
    <mergeCell ref="A226:B226"/>
    <mergeCell ref="C226:J226"/>
    <mergeCell ref="A227:B227"/>
    <mergeCell ref="D227:E227"/>
    <mergeCell ref="F227:H227"/>
    <mergeCell ref="A228:B228"/>
    <mergeCell ref="D228:E228"/>
    <mergeCell ref="F228:H228"/>
    <mergeCell ref="B229:C229"/>
    <mergeCell ref="D229:F229"/>
    <mergeCell ref="A241:D241"/>
    <mergeCell ref="A242:E242"/>
    <mergeCell ref="F242:J242"/>
    <mergeCell ref="A253:J253"/>
    <mergeCell ref="A254:B254"/>
    <mergeCell ref="C254:J254"/>
    <mergeCell ref="A255:B255"/>
    <mergeCell ref="D255:E255"/>
    <mergeCell ref="F255:H255"/>
    <mergeCell ref="A256:B256"/>
    <mergeCell ref="D256:E256"/>
    <mergeCell ref="F256:H256"/>
    <mergeCell ref="B257:C257"/>
    <mergeCell ref="D257:F257"/>
    <mergeCell ref="A269:D269"/>
    <mergeCell ref="A270:E270"/>
    <mergeCell ref="F270:J270"/>
    <mergeCell ref="A281:J281"/>
    <mergeCell ref="A282:B282"/>
    <mergeCell ref="C282:J282"/>
    <mergeCell ref="A283:B283"/>
    <mergeCell ref="D283:E283"/>
    <mergeCell ref="F283:H283"/>
    <mergeCell ref="A284:B284"/>
    <mergeCell ref="D284:E284"/>
    <mergeCell ref="F284:H284"/>
    <mergeCell ref="B285:C285"/>
    <mergeCell ref="D285:F285"/>
    <mergeCell ref="A297:D297"/>
    <mergeCell ref="A298:E298"/>
    <mergeCell ref="F298:J298"/>
    <mergeCell ref="A309:J309"/>
    <mergeCell ref="A310:B310"/>
    <mergeCell ref="C310:J310"/>
    <mergeCell ref="A311:B311"/>
    <mergeCell ref="D311:E311"/>
    <mergeCell ref="F311:H311"/>
    <mergeCell ref="A312:B312"/>
    <mergeCell ref="D312:E312"/>
    <mergeCell ref="F312:H312"/>
    <mergeCell ref="B313:C313"/>
    <mergeCell ref="D313:F313"/>
    <mergeCell ref="A325:D325"/>
    <mergeCell ref="A326:D326"/>
    <mergeCell ref="A327:E327"/>
    <mergeCell ref="F327:J327"/>
    <mergeCell ref="A335:J335"/>
    <mergeCell ref="A5:A6"/>
    <mergeCell ref="A19:A25"/>
    <mergeCell ref="A33:A34"/>
    <mergeCell ref="A47:A53"/>
    <mergeCell ref="A61:A62"/>
    <mergeCell ref="A75:A81"/>
    <mergeCell ref="A89:A90"/>
    <mergeCell ref="A103:A109"/>
    <mergeCell ref="A117:A118"/>
    <mergeCell ref="A131:A137"/>
    <mergeCell ref="A145:A146"/>
    <mergeCell ref="A159:A165"/>
    <mergeCell ref="A173:A174"/>
    <mergeCell ref="A187:A193"/>
    <mergeCell ref="A201:A202"/>
    <mergeCell ref="A215:A221"/>
    <mergeCell ref="A229:A230"/>
    <mergeCell ref="A243:A249"/>
    <mergeCell ref="A257:A258"/>
    <mergeCell ref="A271:A277"/>
    <mergeCell ref="A285:A286"/>
    <mergeCell ref="A299:A305"/>
    <mergeCell ref="A313:A314"/>
    <mergeCell ref="A328:A334"/>
    <mergeCell ref="F19:F25"/>
    <mergeCell ref="F47:F53"/>
    <mergeCell ref="F75:F81"/>
    <mergeCell ref="F103:F109"/>
    <mergeCell ref="F131:F137"/>
    <mergeCell ref="F159:F165"/>
    <mergeCell ref="F187:F193"/>
    <mergeCell ref="F215:F221"/>
    <mergeCell ref="F243:F249"/>
    <mergeCell ref="F271:F277"/>
    <mergeCell ref="F299:F305"/>
    <mergeCell ref="F328:F334"/>
    <mergeCell ref="G5:G6"/>
    <mergeCell ref="G33:G34"/>
    <mergeCell ref="G61:G62"/>
    <mergeCell ref="G89:G90"/>
    <mergeCell ref="G117:G118"/>
    <mergeCell ref="G145:G146"/>
    <mergeCell ref="G173:G174"/>
    <mergeCell ref="G201:G202"/>
    <mergeCell ref="G229:G230"/>
    <mergeCell ref="G257:G258"/>
    <mergeCell ref="G285:G286"/>
    <mergeCell ref="G313:G314"/>
    <mergeCell ref="H5:H6"/>
    <mergeCell ref="H33:H34"/>
    <mergeCell ref="H61:H62"/>
    <mergeCell ref="H89:H90"/>
    <mergeCell ref="H117:H118"/>
    <mergeCell ref="H145:H146"/>
    <mergeCell ref="H173:H174"/>
    <mergeCell ref="H201:H202"/>
    <mergeCell ref="H229:H230"/>
    <mergeCell ref="H257:H258"/>
    <mergeCell ref="H285:H286"/>
    <mergeCell ref="H313:H314"/>
    <mergeCell ref="I5:I6"/>
    <mergeCell ref="I33:I34"/>
    <mergeCell ref="I61:I62"/>
    <mergeCell ref="I89:I90"/>
    <mergeCell ref="I117:I118"/>
    <mergeCell ref="I145:I146"/>
    <mergeCell ref="I173:I174"/>
    <mergeCell ref="I201:I202"/>
    <mergeCell ref="I229:I230"/>
    <mergeCell ref="I257:I258"/>
    <mergeCell ref="I285:I286"/>
    <mergeCell ref="I313:I314"/>
    <mergeCell ref="J5:J6"/>
    <mergeCell ref="J33:J34"/>
    <mergeCell ref="J61:J62"/>
    <mergeCell ref="J89:J90"/>
    <mergeCell ref="J117:J118"/>
    <mergeCell ref="J145:J146"/>
    <mergeCell ref="J173:J174"/>
    <mergeCell ref="J201:J202"/>
    <mergeCell ref="J229:J230"/>
    <mergeCell ref="J257:J258"/>
    <mergeCell ref="J285:J286"/>
    <mergeCell ref="J313:J314"/>
    <mergeCell ref="B19:E25"/>
    <mergeCell ref="G19:J25"/>
    <mergeCell ref="B47:E53"/>
    <mergeCell ref="G47:J53"/>
    <mergeCell ref="A26:J28"/>
    <mergeCell ref="B75:E81"/>
    <mergeCell ref="G75:J81"/>
    <mergeCell ref="A54:J56"/>
    <mergeCell ref="B103:E109"/>
    <mergeCell ref="G103:J109"/>
    <mergeCell ref="A82:J84"/>
    <mergeCell ref="G131:J137"/>
    <mergeCell ref="B131:E137"/>
    <mergeCell ref="A110:J112"/>
    <mergeCell ref="B159:E165"/>
    <mergeCell ref="G159:J165"/>
    <mergeCell ref="A138:J140"/>
    <mergeCell ref="B187:E193"/>
    <mergeCell ref="G187:J193"/>
    <mergeCell ref="A166:J168"/>
    <mergeCell ref="B215:E221"/>
    <mergeCell ref="G215:J221"/>
    <mergeCell ref="A194:J196"/>
    <mergeCell ref="B243:E249"/>
    <mergeCell ref="G243:J249"/>
    <mergeCell ref="A222:J224"/>
    <mergeCell ref="B271:E277"/>
    <mergeCell ref="G271:J277"/>
    <mergeCell ref="A250:J252"/>
    <mergeCell ref="B299:E305"/>
    <mergeCell ref="G299:J305"/>
    <mergeCell ref="A278:J280"/>
    <mergeCell ref="B328:E334"/>
    <mergeCell ref="G328:J334"/>
    <mergeCell ref="A306:J308"/>
  </mergeCells>
  <printOptions horizontalCentered="1"/>
  <pageMargins left="0.3145833333333333" right="0.275" top="0.7479166666666667" bottom="0.8263888888888888" header="0.3541666666666667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7"/>
  <sheetViews>
    <sheetView workbookViewId="0" topLeftCell="A1">
      <selection activeCell="K135" sqref="A135:IV135"/>
    </sheetView>
  </sheetViews>
  <sheetFormatPr defaultColWidth="9.00390625" defaultRowHeight="24.75" customHeight="1"/>
  <cols>
    <col min="1" max="1" width="4.875" style="0" customWidth="1"/>
    <col min="2" max="2" width="7.50390625" style="0" customWidth="1"/>
    <col min="3" max="3" width="8.25390625" style="0" customWidth="1"/>
    <col min="5" max="5" width="8.25390625" style="0" customWidth="1"/>
    <col min="6" max="6" width="10.75390625" style="35" customWidth="1"/>
    <col min="7" max="7" width="9.875" style="0" customWidth="1"/>
    <col min="8" max="8" width="11.50390625" style="0" bestFit="1" customWidth="1"/>
    <col min="9" max="9" width="9.875" style="0" customWidth="1"/>
    <col min="13" max="13" width="14.375" style="0" customWidth="1"/>
    <col min="14" max="14" width="20.50390625" style="0" bestFit="1" customWidth="1"/>
    <col min="15" max="15" width="12.625" style="0" bestFit="1" customWidth="1"/>
  </cols>
  <sheetData>
    <row r="1" spans="1:10" ht="48.75" customHeight="1">
      <c r="A1" s="36" t="s">
        <v>208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.75" customHeight="1">
      <c r="A2" s="37" t="s">
        <v>1</v>
      </c>
      <c r="B2" s="37"/>
      <c r="C2" s="38" t="s">
        <v>209</v>
      </c>
      <c r="D2" s="38"/>
      <c r="E2" s="38"/>
      <c r="F2" s="38"/>
      <c r="G2" s="38"/>
      <c r="H2" s="38"/>
      <c r="I2" s="38"/>
      <c r="J2" s="38"/>
    </row>
    <row r="3" spans="1:10" ht="24.75" customHeight="1">
      <c r="A3" s="37" t="s">
        <v>3</v>
      </c>
      <c r="B3" s="37"/>
      <c r="C3" s="37" t="s">
        <v>210</v>
      </c>
      <c r="D3" s="37" t="s">
        <v>5</v>
      </c>
      <c r="E3" s="37"/>
      <c r="F3" s="39" t="s">
        <v>211</v>
      </c>
      <c r="G3" s="39"/>
      <c r="H3" s="39"/>
      <c r="I3" s="40" t="s">
        <v>7</v>
      </c>
      <c r="J3" s="37" t="s">
        <v>212</v>
      </c>
    </row>
    <row r="4" spans="1:10" ht="24.75" customHeight="1">
      <c r="A4" s="37" t="s">
        <v>9</v>
      </c>
      <c r="B4" s="37"/>
      <c r="C4" s="37" t="s">
        <v>213</v>
      </c>
      <c r="D4" s="37" t="s">
        <v>5</v>
      </c>
      <c r="E4" s="37"/>
      <c r="F4" s="39" t="s">
        <v>214</v>
      </c>
      <c r="G4" s="39"/>
      <c r="H4" s="39"/>
      <c r="I4" s="40" t="s">
        <v>7</v>
      </c>
      <c r="J4" s="37" t="s">
        <v>212</v>
      </c>
    </row>
    <row r="5" spans="1:10" ht="24.75" customHeight="1">
      <c r="A5" s="37" t="s">
        <v>13</v>
      </c>
      <c r="B5" s="37" t="s">
        <v>14</v>
      </c>
      <c r="C5" s="37"/>
      <c r="D5" s="37" t="s">
        <v>215</v>
      </c>
      <c r="E5" s="37"/>
      <c r="F5" s="37"/>
      <c r="G5" s="40" t="s">
        <v>15</v>
      </c>
      <c r="H5" s="40" t="s">
        <v>16</v>
      </c>
      <c r="I5" s="40" t="s">
        <v>17</v>
      </c>
      <c r="J5" s="37" t="s">
        <v>18</v>
      </c>
    </row>
    <row r="6" spans="1:15" ht="24.75" customHeight="1">
      <c r="A6" s="37"/>
      <c r="B6" s="37" t="s">
        <v>19</v>
      </c>
      <c r="C6" s="37" t="s">
        <v>20</v>
      </c>
      <c r="D6" s="37" t="s">
        <v>216</v>
      </c>
      <c r="E6" s="41" t="s">
        <v>22</v>
      </c>
      <c r="F6" s="40" t="s">
        <v>23</v>
      </c>
      <c r="G6" s="40"/>
      <c r="H6" s="40"/>
      <c r="I6" s="40"/>
      <c r="J6" s="37"/>
      <c r="O6" s="68"/>
    </row>
    <row r="7" spans="1:15" ht="24.75" customHeight="1">
      <c r="A7" s="42">
        <v>1</v>
      </c>
      <c r="B7" s="43" t="s">
        <v>217</v>
      </c>
      <c r="C7" s="43" t="s">
        <v>217</v>
      </c>
      <c r="D7" s="44" t="s">
        <v>218</v>
      </c>
      <c r="E7" s="45">
        <v>56984</v>
      </c>
      <c r="F7" s="45">
        <v>4023.8100000000004</v>
      </c>
      <c r="G7" s="46">
        <f>E7*0.10873698</f>
        <v>6196.26806832</v>
      </c>
      <c r="H7" s="46">
        <f>F7*0.61477266</f>
        <v>2473.7283770346003</v>
      </c>
      <c r="I7" s="69">
        <f>H7+G7</f>
        <v>8669.9964453546</v>
      </c>
      <c r="J7" s="70"/>
      <c r="M7" s="71"/>
      <c r="O7" s="68"/>
    </row>
    <row r="8" spans="1:13" ht="24.75" customHeight="1">
      <c r="A8" s="42">
        <v>2</v>
      </c>
      <c r="B8" s="43" t="s">
        <v>219</v>
      </c>
      <c r="C8" s="43" t="s">
        <v>219</v>
      </c>
      <c r="D8" s="44" t="s">
        <v>220</v>
      </c>
      <c r="E8" s="45">
        <v>53139</v>
      </c>
      <c r="F8" s="45">
        <v>5347.98</v>
      </c>
      <c r="G8" s="46">
        <f aca="true" t="shared" si="0" ref="G8:G16">E8*0.10873698</f>
        <v>5778.17438022</v>
      </c>
      <c r="H8" s="46">
        <f aca="true" t="shared" si="1" ref="H8:H16">F8*0.61477266</f>
        <v>3287.7918902267998</v>
      </c>
      <c r="I8" s="69">
        <f aca="true" t="shared" si="2" ref="I8:I16">H8+G8</f>
        <v>9065.9662704468</v>
      </c>
      <c r="J8" s="70"/>
      <c r="M8" s="71"/>
    </row>
    <row r="9" spans="1:15" ht="24.75" customHeight="1">
      <c r="A9" s="42">
        <v>3</v>
      </c>
      <c r="B9" s="43" t="s">
        <v>219</v>
      </c>
      <c r="C9" s="43" t="s">
        <v>219</v>
      </c>
      <c r="D9" s="44" t="s">
        <v>221</v>
      </c>
      <c r="E9" s="45">
        <v>53484</v>
      </c>
      <c r="F9" s="45">
        <v>5358.3</v>
      </c>
      <c r="G9" s="46">
        <f t="shared" si="0"/>
        <v>5815.68863832</v>
      </c>
      <c r="H9" s="46">
        <f t="shared" si="1"/>
        <v>3294.136344078</v>
      </c>
      <c r="I9" s="69">
        <f t="shared" si="2"/>
        <v>9109.824982398</v>
      </c>
      <c r="J9" s="70"/>
      <c r="M9" s="71"/>
      <c r="N9" s="72"/>
      <c r="O9" s="73"/>
    </row>
    <row r="10" spans="1:15" ht="24.75" customHeight="1">
      <c r="A10" s="42">
        <v>4</v>
      </c>
      <c r="B10" s="43" t="s">
        <v>222</v>
      </c>
      <c r="C10" s="43" t="s">
        <v>223</v>
      </c>
      <c r="D10" s="44" t="s">
        <v>224</v>
      </c>
      <c r="E10" s="45">
        <v>60804</v>
      </c>
      <c r="F10" s="45">
        <v>6019.22</v>
      </c>
      <c r="G10" s="46">
        <f t="shared" si="0"/>
        <v>6611.64333192</v>
      </c>
      <c r="H10" s="46">
        <f t="shared" si="1"/>
        <v>3700.4518905252</v>
      </c>
      <c r="I10" s="69">
        <f t="shared" si="2"/>
        <v>10312.0952224452</v>
      </c>
      <c r="J10" s="70"/>
      <c r="M10" s="74"/>
      <c r="N10" s="72"/>
      <c r="O10" s="73"/>
    </row>
    <row r="11" spans="1:15" ht="24.75" customHeight="1">
      <c r="A11" s="42">
        <v>5</v>
      </c>
      <c r="B11" s="43" t="s">
        <v>183</v>
      </c>
      <c r="C11" s="43" t="s">
        <v>225</v>
      </c>
      <c r="D11" s="44" t="s">
        <v>226</v>
      </c>
      <c r="E11" s="45">
        <v>65016</v>
      </c>
      <c r="F11" s="45">
        <v>6215.54</v>
      </c>
      <c r="G11" s="46">
        <f t="shared" si="0"/>
        <v>7069.64349168</v>
      </c>
      <c r="H11" s="46">
        <f t="shared" si="1"/>
        <v>3821.1440591364</v>
      </c>
      <c r="I11" s="69">
        <f t="shared" si="2"/>
        <v>10890.7875508164</v>
      </c>
      <c r="J11" s="70"/>
      <c r="M11" s="75"/>
      <c r="N11" s="76"/>
      <c r="O11" s="73"/>
    </row>
    <row r="12" spans="1:15" ht="24.75" customHeight="1">
      <c r="A12" s="42">
        <v>6</v>
      </c>
      <c r="B12" s="43" t="s">
        <v>183</v>
      </c>
      <c r="C12" s="43" t="s">
        <v>225</v>
      </c>
      <c r="D12" s="44" t="s">
        <v>227</v>
      </c>
      <c r="E12" s="45">
        <v>65340</v>
      </c>
      <c r="F12" s="45">
        <v>6594.7</v>
      </c>
      <c r="G12" s="46">
        <f t="shared" si="0"/>
        <v>7104.8742732</v>
      </c>
      <c r="H12" s="46">
        <f t="shared" si="1"/>
        <v>4054.241260902</v>
      </c>
      <c r="I12" s="69">
        <f t="shared" si="2"/>
        <v>11159.115534102</v>
      </c>
      <c r="J12" s="70"/>
      <c r="O12" s="35"/>
    </row>
    <row r="13" spans="1:13" ht="24.75" customHeight="1">
      <c r="A13" s="42">
        <v>7</v>
      </c>
      <c r="B13" s="43" t="s">
        <v>183</v>
      </c>
      <c r="C13" s="43" t="s">
        <v>225</v>
      </c>
      <c r="D13" s="44" t="s">
        <v>228</v>
      </c>
      <c r="E13" s="45">
        <v>76176</v>
      </c>
      <c r="F13" s="45">
        <v>7473.34</v>
      </c>
      <c r="G13" s="46">
        <f t="shared" si="0"/>
        <v>8283.14818848</v>
      </c>
      <c r="H13" s="46">
        <f t="shared" si="1"/>
        <v>4594.4051108844</v>
      </c>
      <c r="I13" s="69">
        <f t="shared" si="2"/>
        <v>12877.5532993644</v>
      </c>
      <c r="J13" s="70"/>
      <c r="M13" s="77"/>
    </row>
    <row r="14" spans="1:13" ht="24.75" customHeight="1">
      <c r="A14" s="42">
        <v>8</v>
      </c>
      <c r="B14" s="43" t="s">
        <v>219</v>
      </c>
      <c r="C14" s="43" t="s">
        <v>229</v>
      </c>
      <c r="D14" s="44" t="s">
        <v>230</v>
      </c>
      <c r="E14" s="45">
        <v>56752</v>
      </c>
      <c r="F14" s="45">
        <v>6298.339999999999</v>
      </c>
      <c r="G14" s="46">
        <f t="shared" si="0"/>
        <v>6171.04108896</v>
      </c>
      <c r="H14" s="46">
        <f t="shared" si="1"/>
        <v>3872.0472353843993</v>
      </c>
      <c r="I14" s="69">
        <f t="shared" si="2"/>
        <v>10043.088324344399</v>
      </c>
      <c r="J14" s="70"/>
      <c r="M14" s="77"/>
    </row>
    <row r="15" spans="1:13" ht="24.75" customHeight="1">
      <c r="A15" s="47">
        <v>9</v>
      </c>
      <c r="B15" s="43" t="s">
        <v>231</v>
      </c>
      <c r="C15" s="43" t="s">
        <v>223</v>
      </c>
      <c r="D15" s="44" t="s">
        <v>232</v>
      </c>
      <c r="E15" s="45">
        <v>47190</v>
      </c>
      <c r="F15" s="45">
        <v>4920.620000000001</v>
      </c>
      <c r="G15" s="46">
        <f t="shared" si="0"/>
        <v>5131.2980861999995</v>
      </c>
      <c r="H15" s="46">
        <f t="shared" si="1"/>
        <v>3025.0626462492005</v>
      </c>
      <c r="I15" s="69">
        <f t="shared" si="2"/>
        <v>8156.3607324492</v>
      </c>
      <c r="J15" s="78"/>
      <c r="M15" s="77"/>
    </row>
    <row r="16" spans="1:15" ht="24.75" customHeight="1">
      <c r="A16" s="47">
        <v>10</v>
      </c>
      <c r="B16" s="43" t="s">
        <v>219</v>
      </c>
      <c r="C16" s="43" t="s">
        <v>229</v>
      </c>
      <c r="D16" s="44" t="s">
        <v>233</v>
      </c>
      <c r="E16" s="45">
        <v>44696</v>
      </c>
      <c r="F16" s="45">
        <v>5064.629999999999</v>
      </c>
      <c r="G16" s="46">
        <f t="shared" si="0"/>
        <v>4860.10805808</v>
      </c>
      <c r="H16" s="46">
        <f t="shared" si="1"/>
        <v>3113.5960570157995</v>
      </c>
      <c r="I16" s="69">
        <f t="shared" si="2"/>
        <v>7973.704115095799</v>
      </c>
      <c r="J16" s="78"/>
      <c r="N16" s="79"/>
      <c r="O16" s="73"/>
    </row>
    <row r="17" spans="1:10" ht="24.75" customHeight="1">
      <c r="A17" s="37" t="s">
        <v>48</v>
      </c>
      <c r="B17" s="37"/>
      <c r="C17" s="37"/>
      <c r="D17" s="37"/>
      <c r="E17" s="41">
        <f>SUM(E7:E16)</f>
        <v>579581</v>
      </c>
      <c r="F17" s="40">
        <f>SUM(F7:F16)</f>
        <v>57316.479999999996</v>
      </c>
      <c r="G17" s="48">
        <f>SUM(G7:G16)</f>
        <v>63021.88760538</v>
      </c>
      <c r="H17" s="48">
        <f>SUM(H7:H16)</f>
        <v>35236.6048714368</v>
      </c>
      <c r="I17" s="80">
        <f>SUM(I7:I16)</f>
        <v>98258.49247681678</v>
      </c>
      <c r="J17" s="81"/>
    </row>
    <row r="18" spans="1:10" ht="24.75" customHeight="1">
      <c r="A18" s="37" t="s">
        <v>49</v>
      </c>
      <c r="B18" s="37"/>
      <c r="C18" s="37"/>
      <c r="D18" s="37"/>
      <c r="E18" s="41"/>
      <c r="F18" s="37" t="s">
        <v>50</v>
      </c>
      <c r="G18" s="37"/>
      <c r="H18" s="37"/>
      <c r="I18" s="37"/>
      <c r="J18" s="37"/>
    </row>
    <row r="19" spans="1:10" ht="24.75" customHeight="1">
      <c r="A19" s="37" t="s">
        <v>51</v>
      </c>
      <c r="B19" s="49" t="s">
        <v>52</v>
      </c>
      <c r="C19" s="50"/>
      <c r="D19" s="50"/>
      <c r="E19" s="51"/>
      <c r="F19" s="40" t="s">
        <v>51</v>
      </c>
      <c r="G19" s="52"/>
      <c r="H19" s="52"/>
      <c r="I19" s="52"/>
      <c r="J19" s="52"/>
    </row>
    <row r="20" spans="1:10" ht="24.75" customHeight="1">
      <c r="A20" s="37"/>
      <c r="B20" s="50"/>
      <c r="C20" s="50"/>
      <c r="D20" s="50"/>
      <c r="E20" s="51"/>
      <c r="F20" s="40"/>
      <c r="G20" s="52"/>
      <c r="H20" s="52"/>
      <c r="I20" s="52"/>
      <c r="J20" s="52"/>
    </row>
    <row r="21" spans="1:10" ht="24.75" customHeight="1">
      <c r="A21" s="37"/>
      <c r="B21" s="50"/>
      <c r="C21" s="50"/>
      <c r="D21" s="50"/>
      <c r="E21" s="51"/>
      <c r="F21" s="40"/>
      <c r="G21" s="52"/>
      <c r="H21" s="52"/>
      <c r="I21" s="52"/>
      <c r="J21" s="52"/>
    </row>
    <row r="22" spans="1:10" ht="24.75" customHeight="1">
      <c r="A22" s="37"/>
      <c r="B22" s="50"/>
      <c r="C22" s="50"/>
      <c r="D22" s="50"/>
      <c r="E22" s="51"/>
      <c r="F22" s="40"/>
      <c r="G22" s="52"/>
      <c r="H22" s="52"/>
      <c r="I22" s="52"/>
      <c r="J22" s="52"/>
    </row>
    <row r="23" spans="1:10" ht="24.75" customHeight="1">
      <c r="A23" s="37"/>
      <c r="B23" s="50"/>
      <c r="C23" s="50"/>
      <c r="D23" s="50"/>
      <c r="E23" s="51"/>
      <c r="F23" s="40"/>
      <c r="G23" s="52"/>
      <c r="H23" s="52"/>
      <c r="I23" s="52"/>
      <c r="J23" s="52"/>
    </row>
    <row r="24" spans="1:10" ht="24.75" customHeight="1">
      <c r="A24" s="37"/>
      <c r="B24" s="50"/>
      <c r="C24" s="50"/>
      <c r="D24" s="50"/>
      <c r="E24" s="51"/>
      <c r="F24" s="40"/>
      <c r="G24" s="52"/>
      <c r="H24" s="52"/>
      <c r="I24" s="52"/>
      <c r="J24" s="52"/>
    </row>
    <row r="25" spans="1:10" ht="24.75" customHeight="1">
      <c r="A25" s="37"/>
      <c r="B25" s="50"/>
      <c r="C25" s="50"/>
      <c r="D25" s="50"/>
      <c r="E25" s="51"/>
      <c r="F25" s="40"/>
      <c r="G25" s="52"/>
      <c r="H25" s="52"/>
      <c r="I25" s="52"/>
      <c r="J25" s="52"/>
    </row>
    <row r="26" spans="1:10" ht="24.75" customHeight="1">
      <c r="A26" s="53" t="s">
        <v>234</v>
      </c>
      <c r="B26" s="54"/>
      <c r="C26" s="54"/>
      <c r="D26" s="54"/>
      <c r="E26" s="54"/>
      <c r="F26" s="54"/>
      <c r="G26" s="54"/>
      <c r="H26" s="54"/>
      <c r="I26" s="54"/>
      <c r="J26" s="82"/>
    </row>
    <row r="27" spans="1:10" ht="24.75" customHeight="1">
      <c r="A27" s="55"/>
      <c r="B27" s="56"/>
      <c r="C27" s="56"/>
      <c r="D27" s="56"/>
      <c r="E27" s="56"/>
      <c r="F27" s="56"/>
      <c r="G27" s="56"/>
      <c r="H27" s="56"/>
      <c r="I27" s="56"/>
      <c r="J27" s="83"/>
    </row>
    <row r="28" spans="1:10" ht="51.75" customHeight="1">
      <c r="A28" s="57"/>
      <c r="B28" s="58"/>
      <c r="C28" s="58"/>
      <c r="D28" s="58"/>
      <c r="E28" s="58"/>
      <c r="F28" s="58"/>
      <c r="G28" s="58"/>
      <c r="H28" s="58"/>
      <c r="I28" s="58"/>
      <c r="J28" s="84"/>
    </row>
    <row r="29" spans="1:10" ht="51.75" customHeight="1">
      <c r="A29" s="36" t="s">
        <v>208</v>
      </c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24.75" customHeight="1">
      <c r="A30" s="37" t="s">
        <v>1</v>
      </c>
      <c r="B30" s="37"/>
      <c r="C30" s="38" t="s">
        <v>209</v>
      </c>
      <c r="D30" s="38"/>
      <c r="E30" s="38"/>
      <c r="F30" s="38"/>
      <c r="G30" s="38"/>
      <c r="H30" s="38"/>
      <c r="I30" s="38"/>
      <c r="J30" s="38"/>
    </row>
    <row r="31" spans="1:10" ht="24.75" customHeight="1">
      <c r="A31" s="37" t="s">
        <v>3</v>
      </c>
      <c r="B31" s="37"/>
      <c r="C31" s="37" t="s">
        <v>210</v>
      </c>
      <c r="D31" s="37" t="s">
        <v>5</v>
      </c>
      <c r="E31" s="37"/>
      <c r="F31" s="39" t="s">
        <v>211</v>
      </c>
      <c r="G31" s="39"/>
      <c r="H31" s="39"/>
      <c r="I31" s="40" t="s">
        <v>7</v>
      </c>
      <c r="J31" s="37" t="s">
        <v>212</v>
      </c>
    </row>
    <row r="32" spans="1:10" ht="24.75" customHeight="1">
      <c r="A32" s="37" t="s">
        <v>9</v>
      </c>
      <c r="B32" s="37"/>
      <c r="C32" s="37" t="s">
        <v>213</v>
      </c>
      <c r="D32" s="37" t="s">
        <v>5</v>
      </c>
      <c r="E32" s="37"/>
      <c r="F32" s="39" t="s">
        <v>214</v>
      </c>
      <c r="G32" s="39"/>
      <c r="H32" s="39"/>
      <c r="I32" s="40" t="s">
        <v>7</v>
      </c>
      <c r="J32" s="37" t="s">
        <v>212</v>
      </c>
    </row>
    <row r="33" spans="1:10" ht="24.75" customHeight="1">
      <c r="A33" s="37" t="s">
        <v>13</v>
      </c>
      <c r="B33" s="37" t="s">
        <v>14</v>
      </c>
      <c r="C33" s="37"/>
      <c r="D33" s="37" t="s">
        <v>215</v>
      </c>
      <c r="E33" s="37"/>
      <c r="F33" s="37"/>
      <c r="G33" s="40" t="s">
        <v>15</v>
      </c>
      <c r="H33" s="40" t="s">
        <v>16</v>
      </c>
      <c r="I33" s="40" t="s">
        <v>17</v>
      </c>
      <c r="J33" s="37" t="s">
        <v>18</v>
      </c>
    </row>
    <row r="34" spans="1:10" ht="24.75" customHeight="1">
      <c r="A34" s="37"/>
      <c r="B34" s="37" t="s">
        <v>19</v>
      </c>
      <c r="C34" s="37" t="s">
        <v>20</v>
      </c>
      <c r="D34" s="37" t="s">
        <v>216</v>
      </c>
      <c r="E34" s="41" t="s">
        <v>22</v>
      </c>
      <c r="F34" s="40" t="s">
        <v>23</v>
      </c>
      <c r="G34" s="40"/>
      <c r="H34" s="40"/>
      <c r="I34" s="40"/>
      <c r="J34" s="37"/>
    </row>
    <row r="35" spans="1:10" ht="24.75" customHeight="1">
      <c r="A35" s="59">
        <v>11</v>
      </c>
      <c r="B35" s="43" t="s">
        <v>183</v>
      </c>
      <c r="C35" s="43" t="s">
        <v>225</v>
      </c>
      <c r="D35" s="44" t="s">
        <v>235</v>
      </c>
      <c r="E35" s="45">
        <v>56183</v>
      </c>
      <c r="F35" s="45">
        <v>5552.65</v>
      </c>
      <c r="G35" s="46">
        <f>E35*0.10873698</f>
        <v>6109.16974734</v>
      </c>
      <c r="H35" s="46">
        <f>F35*0.61477266</f>
        <v>3413.6174105489995</v>
      </c>
      <c r="I35" s="69">
        <f>H35+G35</f>
        <v>9522.787157888999</v>
      </c>
      <c r="J35" s="70"/>
    </row>
    <row r="36" spans="1:10" ht="24.75" customHeight="1">
      <c r="A36" s="59">
        <v>12</v>
      </c>
      <c r="B36" s="43" t="s">
        <v>183</v>
      </c>
      <c r="C36" s="43" t="s">
        <v>225</v>
      </c>
      <c r="D36" s="44" t="s">
        <v>236</v>
      </c>
      <c r="E36" s="45">
        <v>8887</v>
      </c>
      <c r="F36" s="45">
        <v>1281.48</v>
      </c>
      <c r="G36" s="46">
        <f aca="true" t="shared" si="3" ref="G36:G44">E36*0.10873698</f>
        <v>966.34554126</v>
      </c>
      <c r="H36" s="46">
        <f aca="true" t="shared" si="4" ref="H36:H44">F36*0.61477266</f>
        <v>787.8188683367999</v>
      </c>
      <c r="I36" s="69">
        <f aca="true" t="shared" si="5" ref="I36:I44">H36+G36</f>
        <v>1754.1644095968</v>
      </c>
      <c r="J36" s="70"/>
    </row>
    <row r="37" spans="1:10" ht="24.75" customHeight="1">
      <c r="A37" s="59">
        <v>13</v>
      </c>
      <c r="B37" s="60" t="str">
        <f>VLOOKUP($B37,'[1]Sheet1'!$B$16:$F$56,5,0)</f>
        <v>郭园文化广场</v>
      </c>
      <c r="C37" s="61" t="s">
        <v>237</v>
      </c>
      <c r="D37" s="62" t="s">
        <v>238</v>
      </c>
      <c r="E37" s="45">
        <v>26070</v>
      </c>
      <c r="F37" s="45">
        <v>2552.5299999999997</v>
      </c>
      <c r="G37" s="46">
        <f t="shared" si="3"/>
        <v>2834.7730686</v>
      </c>
      <c r="H37" s="46">
        <f t="shared" si="4"/>
        <v>1569.2256578297997</v>
      </c>
      <c r="I37" s="69">
        <f t="shared" si="5"/>
        <v>4403.9987264298</v>
      </c>
      <c r="J37" s="70"/>
    </row>
    <row r="38" spans="1:13" ht="24.75" customHeight="1">
      <c r="A38" s="59">
        <v>14</v>
      </c>
      <c r="B38" s="63" t="str">
        <f>VLOOKUP($B38,'[1]Sheet1'!$B$16:$E$56,4,0)</f>
        <v>吴窑镇政府</v>
      </c>
      <c r="C38" s="63" t="str">
        <f>VLOOKUP($B38,'[1]Sheet1'!$B$16:$F$56,5,0)</f>
        <v>美树城</v>
      </c>
      <c r="D38" s="44" t="s">
        <v>239</v>
      </c>
      <c r="E38" s="45">
        <v>27090</v>
      </c>
      <c r="F38" s="45">
        <v>2340.9500000000003</v>
      </c>
      <c r="G38" s="46">
        <f t="shared" si="3"/>
        <v>2945.6847881999997</v>
      </c>
      <c r="H38" s="46">
        <f t="shared" si="4"/>
        <v>1439.1520584270002</v>
      </c>
      <c r="I38" s="69">
        <f t="shared" si="5"/>
        <v>4384.836846627</v>
      </c>
      <c r="J38" s="70"/>
      <c r="M38" s="71"/>
    </row>
    <row r="39" spans="1:13" ht="24.75" customHeight="1">
      <c r="A39" s="59">
        <v>15</v>
      </c>
      <c r="B39" s="63" t="str">
        <f>VLOOKUP($B39,'[1]Sheet1'!$B$16:$E$56,4,0)</f>
        <v>江安镇政府</v>
      </c>
      <c r="C39" s="63" t="str">
        <f>VLOOKUP($B39,'[1]Sheet1'!$B$16:$F$56,5,0)</f>
        <v>叶庄</v>
      </c>
      <c r="D39" s="62" t="s">
        <v>240</v>
      </c>
      <c r="E39" s="45">
        <v>31016</v>
      </c>
      <c r="F39" s="45">
        <v>2328.0900000000006</v>
      </c>
      <c r="G39" s="46">
        <f t="shared" si="3"/>
        <v>3372.58617168</v>
      </c>
      <c r="H39" s="46">
        <f t="shared" si="4"/>
        <v>1431.2460820194003</v>
      </c>
      <c r="I39" s="69">
        <f t="shared" si="5"/>
        <v>4803.8322536994</v>
      </c>
      <c r="J39" s="70"/>
      <c r="M39" s="71"/>
    </row>
    <row r="40" spans="1:13" ht="24.75" customHeight="1">
      <c r="A40" s="59">
        <v>16</v>
      </c>
      <c r="B40" s="63" t="str">
        <f>VLOOKUP($B40,'[1]Sheet1'!$B$16:$E$56,4,0)</f>
        <v>搬经镇政府</v>
      </c>
      <c r="C40" s="63" t="str">
        <f>VLOOKUP($B40,'[1]Sheet1'!$B$16:$F$56,5,0)</f>
        <v>晓庄村委会</v>
      </c>
      <c r="D40" s="44" t="s">
        <v>241</v>
      </c>
      <c r="E40" s="45">
        <v>33474</v>
      </c>
      <c r="F40" s="45">
        <v>3085.82</v>
      </c>
      <c r="G40" s="46">
        <f t="shared" si="3"/>
        <v>3639.86166852</v>
      </c>
      <c r="H40" s="46">
        <f t="shared" si="4"/>
        <v>1897.0777696812</v>
      </c>
      <c r="I40" s="69">
        <f t="shared" si="5"/>
        <v>5536.9394382012</v>
      </c>
      <c r="J40" s="70"/>
      <c r="M40" s="71"/>
    </row>
    <row r="41" spans="1:13" ht="24.75" customHeight="1">
      <c r="A41" s="59">
        <v>17</v>
      </c>
      <c r="B41" s="63" t="str">
        <f>VLOOKUP($B41,'[1]Sheet1'!$B$16:$E$56,4,0)</f>
        <v>九华镇政府</v>
      </c>
      <c r="C41" s="63" t="str">
        <f>VLOOKUP($B41,'[1]Sheet1'!$B$16:$F$56,5,0)</f>
        <v>白蒲客运站</v>
      </c>
      <c r="D41" s="44" t="s">
        <v>242</v>
      </c>
      <c r="E41" s="45">
        <v>26083</v>
      </c>
      <c r="F41" s="45">
        <v>2416.19</v>
      </c>
      <c r="G41" s="46">
        <f t="shared" si="3"/>
        <v>2836.18664934</v>
      </c>
      <c r="H41" s="46">
        <f t="shared" si="4"/>
        <v>1485.4075533654</v>
      </c>
      <c r="I41" s="69">
        <f t="shared" si="5"/>
        <v>4321.5942027054</v>
      </c>
      <c r="J41" s="70"/>
      <c r="M41" s="71"/>
    </row>
    <row r="42" spans="1:13" ht="24.75" customHeight="1">
      <c r="A42" s="59">
        <v>18</v>
      </c>
      <c r="B42" s="63" t="str">
        <f>VLOOKUP($B42,'[1]Sheet1'!$B$16:$E$56,4,0)</f>
        <v>下原镇政府</v>
      </c>
      <c r="C42" s="63" t="str">
        <f>VLOOKUP($B42,'[1]Sheet1'!$B$16:$F$56,5,0)</f>
        <v>吴窑镇政府</v>
      </c>
      <c r="D42" s="44" t="s">
        <v>243</v>
      </c>
      <c r="E42" s="45">
        <v>28613</v>
      </c>
      <c r="F42" s="45">
        <v>2402.18</v>
      </c>
      <c r="G42" s="46">
        <f t="shared" si="3"/>
        <v>3111.29120874</v>
      </c>
      <c r="H42" s="46">
        <f t="shared" si="4"/>
        <v>1476.7945883987998</v>
      </c>
      <c r="I42" s="69">
        <f t="shared" si="5"/>
        <v>4588.0857971387995</v>
      </c>
      <c r="J42" s="70"/>
      <c r="M42" s="71"/>
    </row>
    <row r="43" spans="1:13" ht="24.75" customHeight="1">
      <c r="A43" s="59">
        <v>19</v>
      </c>
      <c r="B43" s="63" t="str">
        <f>VLOOKUP($B43,'[1]Sheet1'!$B$16:$E$56,4,0)</f>
        <v>磨头镇政府</v>
      </c>
      <c r="C43" s="63" t="str">
        <f>VLOOKUP($B43,'[1]Sheet1'!$B$16:$F$56,5,0)</f>
        <v>建工宾馆</v>
      </c>
      <c r="D43" s="62" t="s">
        <v>244</v>
      </c>
      <c r="E43" s="45">
        <v>46128</v>
      </c>
      <c r="F43" s="45">
        <v>3845.82</v>
      </c>
      <c r="G43" s="46">
        <f t="shared" si="3"/>
        <v>5015.81941344</v>
      </c>
      <c r="H43" s="46">
        <f t="shared" si="4"/>
        <v>2364.3049912812</v>
      </c>
      <c r="I43" s="69">
        <f t="shared" si="5"/>
        <v>7380.1244047212</v>
      </c>
      <c r="J43" s="78"/>
      <c r="M43" s="71"/>
    </row>
    <row r="44" spans="1:13" ht="24.75" customHeight="1">
      <c r="A44" s="59">
        <v>20</v>
      </c>
      <c r="B44" s="63" t="str">
        <f>VLOOKUP($B44,'[1]Sheet1'!$B$16:$E$56,4,0)</f>
        <v>磨头镇政府</v>
      </c>
      <c r="C44" s="63" t="str">
        <f>VLOOKUP($B44,'[1]Sheet1'!$B$16:$F$56,5,0)</f>
        <v>建工宾馆</v>
      </c>
      <c r="D44" s="62" t="s">
        <v>245</v>
      </c>
      <c r="E44" s="45">
        <v>46320</v>
      </c>
      <c r="F44" s="45">
        <v>3910.5000000000005</v>
      </c>
      <c r="G44" s="46">
        <f t="shared" si="3"/>
        <v>5036.6969136</v>
      </c>
      <c r="H44" s="46">
        <f t="shared" si="4"/>
        <v>2404.0684869300003</v>
      </c>
      <c r="I44" s="69">
        <f t="shared" si="5"/>
        <v>7440.76540053</v>
      </c>
      <c r="J44" s="78"/>
      <c r="M44" s="71"/>
    </row>
    <row r="45" spans="1:10" ht="24.75" customHeight="1">
      <c r="A45" s="64" t="s">
        <v>48</v>
      </c>
      <c r="B45" s="64"/>
      <c r="C45" s="64"/>
      <c r="D45" s="64"/>
      <c r="E45" s="65">
        <f>SUM(E35:E44)</f>
        <v>329864</v>
      </c>
      <c r="F45" s="66">
        <f>SUM(F35:F44)</f>
        <v>29716.21</v>
      </c>
      <c r="G45" s="46">
        <f>SUM(G35:G44)</f>
        <v>35868.41517072</v>
      </c>
      <c r="H45" s="46">
        <f>SUM(H35:H44)</f>
        <v>18268.7134668186</v>
      </c>
      <c r="I45" s="69">
        <f>G45+H45</f>
        <v>54137.1286375386</v>
      </c>
      <c r="J45" s="81"/>
    </row>
    <row r="46" spans="1:10" ht="24.75" customHeight="1">
      <c r="A46" s="37" t="s">
        <v>49</v>
      </c>
      <c r="B46" s="37"/>
      <c r="C46" s="37"/>
      <c r="D46" s="37"/>
      <c r="E46" s="41"/>
      <c r="F46" s="37" t="s">
        <v>50</v>
      </c>
      <c r="G46" s="37"/>
      <c r="H46" s="37"/>
      <c r="I46" s="37"/>
      <c r="J46" s="37"/>
    </row>
    <row r="47" spans="1:10" ht="24.75" customHeight="1">
      <c r="A47" s="37" t="s">
        <v>51</v>
      </c>
      <c r="B47" s="49" t="s">
        <v>52</v>
      </c>
      <c r="C47" s="50"/>
      <c r="D47" s="50"/>
      <c r="E47" s="51"/>
      <c r="F47" s="40" t="s">
        <v>51</v>
      </c>
      <c r="G47" s="52"/>
      <c r="H47" s="52"/>
      <c r="I47" s="52"/>
      <c r="J47" s="52"/>
    </row>
    <row r="48" spans="1:10" ht="24.75" customHeight="1">
      <c r="A48" s="37"/>
      <c r="B48" s="50"/>
      <c r="C48" s="50"/>
      <c r="D48" s="50"/>
      <c r="E48" s="51"/>
      <c r="F48" s="40"/>
      <c r="G48" s="52"/>
      <c r="H48" s="52"/>
      <c r="I48" s="52"/>
      <c r="J48" s="52"/>
    </row>
    <row r="49" spans="1:10" ht="24.75" customHeight="1">
      <c r="A49" s="37"/>
      <c r="B49" s="50"/>
      <c r="C49" s="50"/>
      <c r="D49" s="50"/>
      <c r="E49" s="51"/>
      <c r="F49" s="40"/>
      <c r="G49" s="52"/>
      <c r="H49" s="52"/>
      <c r="I49" s="52"/>
      <c r="J49" s="52"/>
    </row>
    <row r="50" spans="1:10" ht="24.75" customHeight="1">
      <c r="A50" s="37"/>
      <c r="B50" s="50"/>
      <c r="C50" s="50"/>
      <c r="D50" s="50"/>
      <c r="E50" s="51"/>
      <c r="F50" s="40"/>
      <c r="G50" s="52"/>
      <c r="H50" s="52"/>
      <c r="I50" s="52"/>
      <c r="J50" s="52"/>
    </row>
    <row r="51" spans="1:10" ht="24.75" customHeight="1">
      <c r="A51" s="37"/>
      <c r="B51" s="50"/>
      <c r="C51" s="50"/>
      <c r="D51" s="50"/>
      <c r="E51" s="51"/>
      <c r="F51" s="40"/>
      <c r="G51" s="52"/>
      <c r="H51" s="52"/>
      <c r="I51" s="52"/>
      <c r="J51" s="52"/>
    </row>
    <row r="52" spans="1:10" ht="24.75" customHeight="1">
      <c r="A52" s="37"/>
      <c r="B52" s="50"/>
      <c r="C52" s="50"/>
      <c r="D52" s="50"/>
      <c r="E52" s="51"/>
      <c r="F52" s="40"/>
      <c r="G52" s="52"/>
      <c r="H52" s="52"/>
      <c r="I52" s="52"/>
      <c r="J52" s="52"/>
    </row>
    <row r="53" spans="1:10" ht="24.75" customHeight="1">
      <c r="A53" s="37"/>
      <c r="B53" s="50"/>
      <c r="C53" s="50"/>
      <c r="D53" s="50"/>
      <c r="E53" s="51"/>
      <c r="F53" s="40"/>
      <c r="G53" s="52"/>
      <c r="H53" s="52"/>
      <c r="I53" s="52"/>
      <c r="J53" s="52"/>
    </row>
    <row r="54" spans="1:10" ht="24.75" customHeight="1">
      <c r="A54" s="53" t="s">
        <v>234</v>
      </c>
      <c r="B54" s="54"/>
      <c r="C54" s="54"/>
      <c r="D54" s="54"/>
      <c r="E54" s="54"/>
      <c r="F54" s="54"/>
      <c r="G54" s="54"/>
      <c r="H54" s="54"/>
      <c r="I54" s="54"/>
      <c r="J54" s="82"/>
    </row>
    <row r="55" spans="1:10" ht="24.75" customHeight="1">
      <c r="A55" s="55"/>
      <c r="B55" s="56"/>
      <c r="C55" s="56"/>
      <c r="D55" s="56"/>
      <c r="E55" s="56"/>
      <c r="F55" s="56"/>
      <c r="G55" s="56"/>
      <c r="H55" s="56"/>
      <c r="I55" s="56"/>
      <c r="J55" s="83"/>
    </row>
    <row r="56" spans="1:10" ht="51" customHeight="1">
      <c r="A56" s="57"/>
      <c r="B56" s="58"/>
      <c r="C56" s="58"/>
      <c r="D56" s="58"/>
      <c r="E56" s="58"/>
      <c r="F56" s="58"/>
      <c r="G56" s="58"/>
      <c r="H56" s="58"/>
      <c r="I56" s="58"/>
      <c r="J56" s="84"/>
    </row>
    <row r="57" spans="1:10" ht="51" customHeight="1">
      <c r="A57" s="36" t="s">
        <v>246</v>
      </c>
      <c r="B57" s="36"/>
      <c r="C57" s="36"/>
      <c r="D57" s="36"/>
      <c r="E57" s="36"/>
      <c r="F57" s="36"/>
      <c r="G57" s="36"/>
      <c r="H57" s="36"/>
      <c r="I57" s="36"/>
      <c r="J57" s="36"/>
    </row>
    <row r="58" spans="1:10" ht="24.75" customHeight="1">
      <c r="A58" s="64" t="s">
        <v>1</v>
      </c>
      <c r="B58" s="64"/>
      <c r="C58" s="67" t="s">
        <v>209</v>
      </c>
      <c r="D58" s="67"/>
      <c r="E58" s="67"/>
      <c r="F58" s="67"/>
      <c r="G58" s="67"/>
      <c r="H58" s="67"/>
      <c r="I58" s="67"/>
      <c r="J58" s="67"/>
    </row>
    <row r="59" spans="1:10" ht="24.75" customHeight="1">
      <c r="A59" s="37" t="s">
        <v>3</v>
      </c>
      <c r="B59" s="37"/>
      <c r="C59" s="37" t="s">
        <v>210</v>
      </c>
      <c r="D59" s="37" t="s">
        <v>5</v>
      </c>
      <c r="E59" s="37"/>
      <c r="F59" s="39" t="s">
        <v>211</v>
      </c>
      <c r="G59" s="39"/>
      <c r="H59" s="39"/>
      <c r="I59" s="40" t="s">
        <v>7</v>
      </c>
      <c r="J59" s="37" t="s">
        <v>212</v>
      </c>
    </row>
    <row r="60" spans="1:10" ht="24.75" customHeight="1">
      <c r="A60" s="37" t="s">
        <v>9</v>
      </c>
      <c r="B60" s="37"/>
      <c r="C60" s="37" t="s">
        <v>213</v>
      </c>
      <c r="D60" s="37" t="s">
        <v>5</v>
      </c>
      <c r="E60" s="37"/>
      <c r="F60" s="39" t="s">
        <v>214</v>
      </c>
      <c r="G60" s="39"/>
      <c r="H60" s="39"/>
      <c r="I60" s="40" t="s">
        <v>7</v>
      </c>
      <c r="J60" s="37" t="s">
        <v>212</v>
      </c>
    </row>
    <row r="61" spans="1:10" ht="24.75" customHeight="1">
      <c r="A61" s="64" t="s">
        <v>13</v>
      </c>
      <c r="B61" s="64" t="s">
        <v>14</v>
      </c>
      <c r="C61" s="64"/>
      <c r="D61" s="64" t="s">
        <v>215</v>
      </c>
      <c r="E61" s="64"/>
      <c r="F61" s="64"/>
      <c r="G61" s="66" t="s">
        <v>15</v>
      </c>
      <c r="H61" s="66" t="s">
        <v>16</v>
      </c>
      <c r="I61" s="66" t="s">
        <v>17</v>
      </c>
      <c r="J61" s="64" t="s">
        <v>18</v>
      </c>
    </row>
    <row r="62" spans="1:10" ht="24.75" customHeight="1">
      <c r="A62" s="64"/>
      <c r="B62" s="64" t="s">
        <v>19</v>
      </c>
      <c r="C62" s="64" t="s">
        <v>20</v>
      </c>
      <c r="D62" s="64" t="s">
        <v>216</v>
      </c>
      <c r="E62" s="65" t="s">
        <v>22</v>
      </c>
      <c r="F62" s="66" t="s">
        <v>23</v>
      </c>
      <c r="G62" s="66"/>
      <c r="H62" s="66"/>
      <c r="I62" s="66"/>
      <c r="J62" s="64"/>
    </row>
    <row r="63" spans="1:10" ht="24.75" customHeight="1">
      <c r="A63" s="59">
        <v>21</v>
      </c>
      <c r="B63" s="63" t="str">
        <f>VLOOKUP($B63,'[1]Sheet1'!$B$16:$E$56,4,0)</f>
        <v>九华镇政府</v>
      </c>
      <c r="C63" s="63" t="str">
        <f>VLOOKUP($B63,'[1]Sheet1'!$B$16:$F$56,5,0)</f>
        <v>长江镇谢楼村</v>
      </c>
      <c r="D63" s="62" t="s">
        <v>247</v>
      </c>
      <c r="E63" s="45">
        <v>28354</v>
      </c>
      <c r="F63" s="45">
        <v>2422.93</v>
      </c>
      <c r="G63" s="46">
        <f>E63*0.10873698</f>
        <v>3083.12833092</v>
      </c>
      <c r="H63" s="46">
        <f>F63*0.61477266</f>
        <v>1489.5511210937998</v>
      </c>
      <c r="I63" s="69">
        <f>H63+G63</f>
        <v>4572.679452013799</v>
      </c>
      <c r="J63" s="85"/>
    </row>
    <row r="64" spans="1:10" ht="24.75" customHeight="1">
      <c r="A64" s="59">
        <v>22</v>
      </c>
      <c r="B64" s="63" t="str">
        <f>VLOOKUP($B64,'[1]Sheet1'!$B$16:$E$56,4,0)</f>
        <v>下原镇政府</v>
      </c>
      <c r="C64" s="63" t="str">
        <f>VLOOKUP($B64,'[1]Sheet1'!$B$16:$F$56,5,0)</f>
        <v>南通西站</v>
      </c>
      <c r="D64" s="62" t="s">
        <v>248</v>
      </c>
      <c r="E64" s="45">
        <v>39927</v>
      </c>
      <c r="F64" s="45">
        <v>3433.89</v>
      </c>
      <c r="G64" s="46">
        <f aca="true" t="shared" si="6" ref="G64:G72">E64*0.10873698</f>
        <v>4341.54140046</v>
      </c>
      <c r="H64" s="46">
        <f aca="true" t="shared" si="7" ref="H64:H72">F64*0.61477266</f>
        <v>2111.0616894473997</v>
      </c>
      <c r="I64" s="69">
        <f aca="true" t="shared" si="8" ref="I64:I72">H64+G64</f>
        <v>6452.603089907399</v>
      </c>
      <c r="J64" s="85"/>
    </row>
    <row r="65" spans="1:12" ht="24.75" customHeight="1">
      <c r="A65" s="59">
        <v>23</v>
      </c>
      <c r="B65" s="63" t="str">
        <f>VLOOKUP($B65,'[1]Sheet1'!$B$16:$E$56,4,0)</f>
        <v>黄市新村</v>
      </c>
      <c r="C65" s="63" t="str">
        <f>VLOOKUP($B65,'[1]Sheet1'!$B$16:$F$56,5,0)</f>
        <v>张黄</v>
      </c>
      <c r="D65" s="62" t="s">
        <v>249</v>
      </c>
      <c r="E65" s="45">
        <v>39150</v>
      </c>
      <c r="F65" s="45">
        <v>3181.5499999999993</v>
      </c>
      <c r="G65" s="46">
        <f t="shared" si="6"/>
        <v>4257.052767</v>
      </c>
      <c r="H65" s="46">
        <f t="shared" si="7"/>
        <v>1955.9299564229996</v>
      </c>
      <c r="I65" s="69">
        <f t="shared" si="8"/>
        <v>6212.982723423</v>
      </c>
      <c r="J65" s="85"/>
      <c r="L65" s="97"/>
    </row>
    <row r="66" spans="1:10" ht="24.75" customHeight="1">
      <c r="A66" s="59">
        <v>24</v>
      </c>
      <c r="B66" s="63" t="str">
        <f>VLOOKUP($B66,'[1]Sheet1'!$B$16:$E$56,4,0)</f>
        <v>江安马堡村</v>
      </c>
      <c r="C66" s="63" t="str">
        <f>VLOOKUP($B66,'[1]Sheet1'!$B$16:$F$56,5,0)</f>
        <v>石庄客运站</v>
      </c>
      <c r="D66" s="62" t="s">
        <v>250</v>
      </c>
      <c r="E66" s="45">
        <v>37184</v>
      </c>
      <c r="F66" s="45">
        <v>2975.07</v>
      </c>
      <c r="G66" s="46">
        <f t="shared" si="6"/>
        <v>4043.27586432</v>
      </c>
      <c r="H66" s="46">
        <f t="shared" si="7"/>
        <v>1828.9916975862</v>
      </c>
      <c r="I66" s="69">
        <f t="shared" si="8"/>
        <v>5872.2675619062</v>
      </c>
      <c r="J66" s="98"/>
    </row>
    <row r="67" spans="1:10" ht="24.75" customHeight="1">
      <c r="A67" s="59">
        <v>25</v>
      </c>
      <c r="B67" s="63" t="str">
        <f>VLOOKUP($B67,'[1]Sheet1'!$B$16:$E$56,4,0)</f>
        <v>江安马堡村</v>
      </c>
      <c r="C67" s="63" t="str">
        <f>VLOOKUP($B67,'[1]Sheet1'!$B$16:$F$56,5,0)</f>
        <v>石庄客运站</v>
      </c>
      <c r="D67" s="62" t="s">
        <v>251</v>
      </c>
      <c r="E67" s="45">
        <v>36547</v>
      </c>
      <c r="F67" s="45">
        <v>2865.94</v>
      </c>
      <c r="G67" s="46">
        <f t="shared" si="6"/>
        <v>3974.01040806</v>
      </c>
      <c r="H67" s="46">
        <f t="shared" si="7"/>
        <v>1761.9015572004</v>
      </c>
      <c r="I67" s="69">
        <f t="shared" si="8"/>
        <v>5735.9119652604</v>
      </c>
      <c r="J67" s="85"/>
    </row>
    <row r="68" spans="1:10" ht="24.75" customHeight="1">
      <c r="A68" s="59">
        <v>26</v>
      </c>
      <c r="B68" s="63" t="str">
        <f>VLOOKUP($B68,'[1]Sheet1'!$B$16:$E$56,4,0)</f>
        <v>江安镇政府</v>
      </c>
      <c r="C68" s="63" t="str">
        <f>VLOOKUP($B68,'[1]Sheet1'!$B$16:$F$56,5,0)</f>
        <v>叶庄</v>
      </c>
      <c r="D68" s="62" t="s">
        <v>252</v>
      </c>
      <c r="E68" s="45">
        <v>34211</v>
      </c>
      <c r="F68" s="45">
        <v>3016.42</v>
      </c>
      <c r="G68" s="46">
        <f t="shared" si="6"/>
        <v>3720.00082278</v>
      </c>
      <c r="H68" s="46">
        <f t="shared" si="7"/>
        <v>1854.4125470771999</v>
      </c>
      <c r="I68" s="69">
        <f t="shared" si="8"/>
        <v>5574.4133698571995</v>
      </c>
      <c r="J68" s="85"/>
    </row>
    <row r="69" spans="1:10" ht="24.75" customHeight="1">
      <c r="A69" s="59">
        <v>27</v>
      </c>
      <c r="B69" s="63" t="str">
        <f>VLOOKUP($B69,'[1]Sheet1'!$B$16:$E$56,4,0)</f>
        <v>肖马村</v>
      </c>
      <c r="C69" s="63" t="str">
        <f>VLOOKUP($B69,'[1]Sheet1'!$B$16:$F$56,5,0)</f>
        <v>丁许村</v>
      </c>
      <c r="D69" s="44" t="s">
        <v>253</v>
      </c>
      <c r="E69" s="45">
        <v>39327</v>
      </c>
      <c r="F69" s="45">
        <v>3405.58</v>
      </c>
      <c r="G69" s="46">
        <f t="shared" si="6"/>
        <v>4276.29921246</v>
      </c>
      <c r="H69" s="46">
        <f t="shared" si="7"/>
        <v>2093.6574754427998</v>
      </c>
      <c r="I69" s="69">
        <f t="shared" si="8"/>
        <v>6369.956687902799</v>
      </c>
      <c r="J69" s="85"/>
    </row>
    <row r="70" spans="1:10" ht="24.75" customHeight="1">
      <c r="A70" s="59">
        <v>28</v>
      </c>
      <c r="B70" s="63" t="str">
        <f>VLOOKUP($B70,'[1]Sheet1'!$B$16:$E$56,4,0)</f>
        <v>塘湾村</v>
      </c>
      <c r="C70" s="63" t="str">
        <f>VLOOKUP($B70,'[1]Sheet1'!$B$16:$F$56,5,0)</f>
        <v>曹石村</v>
      </c>
      <c r="D70" s="62" t="s">
        <v>254</v>
      </c>
      <c r="E70" s="45">
        <v>43590</v>
      </c>
      <c r="F70" s="45">
        <v>3563.8</v>
      </c>
      <c r="G70" s="46">
        <f t="shared" si="6"/>
        <v>4739.8449582</v>
      </c>
      <c r="H70" s="46">
        <f t="shared" si="7"/>
        <v>2190.926805708</v>
      </c>
      <c r="I70" s="69">
        <f t="shared" si="8"/>
        <v>6930.771763908</v>
      </c>
      <c r="J70" s="85"/>
    </row>
    <row r="71" spans="1:10" ht="24.75" customHeight="1">
      <c r="A71" s="59">
        <v>29</v>
      </c>
      <c r="B71" s="63" t="str">
        <f>VLOOKUP($B71,'[1]Sheet1'!$B$16:$E$56,4,0)</f>
        <v>塘湾村</v>
      </c>
      <c r="C71" s="63" t="str">
        <f>VLOOKUP($B71,'[1]Sheet1'!$B$16:$F$56,5,0)</f>
        <v>曹石村</v>
      </c>
      <c r="D71" s="62" t="s">
        <v>255</v>
      </c>
      <c r="E71" s="45">
        <v>43350</v>
      </c>
      <c r="F71" s="45">
        <v>3648.28</v>
      </c>
      <c r="G71" s="46">
        <f t="shared" si="6"/>
        <v>4713.7480829999995</v>
      </c>
      <c r="H71" s="46">
        <f t="shared" si="7"/>
        <v>2242.8628000248</v>
      </c>
      <c r="I71" s="69">
        <f t="shared" si="8"/>
        <v>6956.6108830247995</v>
      </c>
      <c r="J71" s="99"/>
    </row>
    <row r="72" spans="1:10" ht="24.75" customHeight="1">
      <c r="A72" s="59">
        <v>30</v>
      </c>
      <c r="B72" s="63" t="str">
        <f>VLOOKUP($B72,'[1]Sheet1'!$B$16:$E$56,4,0)</f>
        <v>吴窑镇政府</v>
      </c>
      <c r="C72" s="63" t="str">
        <f>VLOOKUP($B72,'[1]Sheet1'!$B$16:$F$56,5,0)</f>
        <v>磨头镇政府</v>
      </c>
      <c r="D72" s="44" t="s">
        <v>256</v>
      </c>
      <c r="E72" s="45">
        <v>5134</v>
      </c>
      <c r="F72" s="45">
        <v>505.38</v>
      </c>
      <c r="G72" s="46">
        <f t="shared" si="6"/>
        <v>558.25565532</v>
      </c>
      <c r="H72" s="46">
        <f t="shared" si="7"/>
        <v>310.6938069108</v>
      </c>
      <c r="I72" s="69">
        <f t="shared" si="8"/>
        <v>868.9494622308</v>
      </c>
      <c r="J72" s="99"/>
    </row>
    <row r="73" spans="1:14" ht="24.75" customHeight="1">
      <c r="A73" s="64" t="s">
        <v>48</v>
      </c>
      <c r="B73" s="64"/>
      <c r="C73" s="64"/>
      <c r="D73" s="64"/>
      <c r="E73" s="65">
        <f>SUM(E63:E72)</f>
        <v>346774</v>
      </c>
      <c r="F73" s="66">
        <f>SUM(F63:F72)</f>
        <v>29018.839999999997</v>
      </c>
      <c r="G73" s="66">
        <f>SUM(G63:G72)</f>
        <v>37707.15750251999</v>
      </c>
      <c r="H73" s="66">
        <f>SUM(H63:H72)</f>
        <v>17839.989456914398</v>
      </c>
      <c r="I73" s="66">
        <f>SUM(I63:I72)</f>
        <v>55547.14695943439</v>
      </c>
      <c r="J73" s="100"/>
      <c r="N73" s="101"/>
    </row>
    <row r="74" spans="1:10" ht="24.75" customHeight="1">
      <c r="A74" s="64" t="s">
        <v>49</v>
      </c>
      <c r="B74" s="64"/>
      <c r="C74" s="64"/>
      <c r="D74" s="64"/>
      <c r="E74" s="65"/>
      <c r="F74" s="64" t="s">
        <v>50</v>
      </c>
      <c r="G74" s="64"/>
      <c r="H74" s="64"/>
      <c r="I74" s="64"/>
      <c r="J74" s="64"/>
    </row>
    <row r="75" spans="1:10" ht="24.75" customHeight="1">
      <c r="A75" s="64" t="s">
        <v>51</v>
      </c>
      <c r="B75" s="86" t="s">
        <v>52</v>
      </c>
      <c r="C75" s="87"/>
      <c r="D75" s="87"/>
      <c r="E75" s="88"/>
      <c r="F75" s="66" t="s">
        <v>51</v>
      </c>
      <c r="G75" s="89"/>
      <c r="H75" s="89"/>
      <c r="I75" s="89"/>
      <c r="J75" s="89"/>
    </row>
    <row r="76" spans="1:10" ht="24.75" customHeight="1">
      <c r="A76" s="64"/>
      <c r="B76" s="87"/>
      <c r="C76" s="87"/>
      <c r="D76" s="87"/>
      <c r="E76" s="88"/>
      <c r="F76" s="66"/>
      <c r="G76" s="89"/>
      <c r="H76" s="89"/>
      <c r="I76" s="89"/>
      <c r="J76" s="89"/>
    </row>
    <row r="77" spans="1:10" ht="24.75" customHeight="1">
      <c r="A77" s="64"/>
      <c r="B77" s="87"/>
      <c r="C77" s="87"/>
      <c r="D77" s="87"/>
      <c r="E77" s="88"/>
      <c r="F77" s="66"/>
      <c r="G77" s="89"/>
      <c r="H77" s="89"/>
      <c r="I77" s="89"/>
      <c r="J77" s="89"/>
    </row>
    <row r="78" spans="1:10" ht="24.75" customHeight="1">
      <c r="A78" s="64"/>
      <c r="B78" s="87"/>
      <c r="C78" s="87"/>
      <c r="D78" s="87"/>
      <c r="E78" s="88"/>
      <c r="F78" s="66"/>
      <c r="G78" s="89"/>
      <c r="H78" s="89"/>
      <c r="I78" s="89"/>
      <c r="J78" s="89"/>
    </row>
    <row r="79" spans="1:10" ht="24.75" customHeight="1">
      <c r="A79" s="64"/>
      <c r="B79" s="87"/>
      <c r="C79" s="87"/>
      <c r="D79" s="87"/>
      <c r="E79" s="88"/>
      <c r="F79" s="66"/>
      <c r="G79" s="89"/>
      <c r="H79" s="89"/>
      <c r="I79" s="89"/>
      <c r="J79" s="89"/>
    </row>
    <row r="80" spans="1:10" ht="24.75" customHeight="1">
      <c r="A80" s="64"/>
      <c r="B80" s="87"/>
      <c r="C80" s="87"/>
      <c r="D80" s="87"/>
      <c r="E80" s="88"/>
      <c r="F80" s="66"/>
      <c r="G80" s="89"/>
      <c r="H80" s="89"/>
      <c r="I80" s="89"/>
      <c r="J80" s="89"/>
    </row>
    <row r="81" spans="1:10" ht="24.75" customHeight="1">
      <c r="A81" s="64"/>
      <c r="B81" s="87"/>
      <c r="C81" s="87"/>
      <c r="D81" s="87"/>
      <c r="E81" s="88"/>
      <c r="F81" s="66"/>
      <c r="G81" s="89"/>
      <c r="H81" s="89"/>
      <c r="I81" s="89"/>
      <c r="J81" s="89"/>
    </row>
    <row r="82" spans="1:10" ht="24.75" customHeight="1">
      <c r="A82" s="90" t="s">
        <v>234</v>
      </c>
      <c r="B82" s="90"/>
      <c r="C82" s="90"/>
      <c r="D82" s="90"/>
      <c r="E82" s="90"/>
      <c r="F82" s="90"/>
      <c r="G82" s="90"/>
      <c r="H82" s="90"/>
      <c r="I82" s="90"/>
      <c r="J82" s="90"/>
    </row>
    <row r="83" spans="1:10" ht="24.75" customHeight="1">
      <c r="A83" s="90"/>
      <c r="B83" s="90"/>
      <c r="C83" s="90"/>
      <c r="D83" s="90"/>
      <c r="E83" s="90"/>
      <c r="F83" s="90"/>
      <c r="G83" s="90"/>
      <c r="H83" s="90"/>
      <c r="I83" s="90"/>
      <c r="J83" s="90"/>
    </row>
    <row r="84" spans="1:10" ht="48.75" customHeight="1">
      <c r="A84" s="36" t="s">
        <v>246</v>
      </c>
      <c r="B84" s="36"/>
      <c r="C84" s="36"/>
      <c r="D84" s="36"/>
      <c r="E84" s="36"/>
      <c r="F84" s="36"/>
      <c r="G84" s="36"/>
      <c r="H84" s="36"/>
      <c r="I84" s="36"/>
      <c r="J84" s="36"/>
    </row>
    <row r="85" spans="1:10" ht="24.75" customHeight="1">
      <c r="A85" s="37" t="s">
        <v>1</v>
      </c>
      <c r="B85" s="37"/>
      <c r="C85" s="38" t="s">
        <v>209</v>
      </c>
      <c r="D85" s="38"/>
      <c r="E85" s="38"/>
      <c r="F85" s="38"/>
      <c r="G85" s="38"/>
      <c r="H85" s="38"/>
      <c r="I85" s="38"/>
      <c r="J85" s="38"/>
    </row>
    <row r="86" spans="1:10" ht="24.75" customHeight="1">
      <c r="A86" s="37" t="s">
        <v>3</v>
      </c>
      <c r="B86" s="37"/>
      <c r="C86" s="37" t="s">
        <v>210</v>
      </c>
      <c r="D86" s="37" t="s">
        <v>5</v>
      </c>
      <c r="E86" s="37"/>
      <c r="F86" s="39" t="s">
        <v>211</v>
      </c>
      <c r="G86" s="39"/>
      <c r="H86" s="39"/>
      <c r="I86" s="40" t="s">
        <v>7</v>
      </c>
      <c r="J86" s="37" t="s">
        <v>212</v>
      </c>
    </row>
    <row r="87" spans="1:10" ht="24.75" customHeight="1">
      <c r="A87" s="37" t="s">
        <v>9</v>
      </c>
      <c r="B87" s="37"/>
      <c r="C87" s="37" t="s">
        <v>213</v>
      </c>
      <c r="D87" s="37" t="s">
        <v>5</v>
      </c>
      <c r="E87" s="37"/>
      <c r="F87" s="39" t="s">
        <v>214</v>
      </c>
      <c r="G87" s="39"/>
      <c r="H87" s="39"/>
      <c r="I87" s="40" t="s">
        <v>7</v>
      </c>
      <c r="J87" s="37" t="s">
        <v>212</v>
      </c>
    </row>
    <row r="88" spans="1:10" ht="24.75" customHeight="1">
      <c r="A88" s="37" t="s">
        <v>13</v>
      </c>
      <c r="B88" s="37" t="s">
        <v>14</v>
      </c>
      <c r="C88" s="37"/>
      <c r="D88" s="37" t="s">
        <v>215</v>
      </c>
      <c r="E88" s="37"/>
      <c r="F88" s="37"/>
      <c r="G88" s="40" t="s">
        <v>15</v>
      </c>
      <c r="H88" s="40" t="s">
        <v>16</v>
      </c>
      <c r="I88" s="40" t="s">
        <v>17</v>
      </c>
      <c r="J88" s="37" t="s">
        <v>18</v>
      </c>
    </row>
    <row r="89" spans="1:10" ht="24.75" customHeight="1">
      <c r="A89" s="37"/>
      <c r="B89" s="37" t="s">
        <v>19</v>
      </c>
      <c r="C89" s="37" t="s">
        <v>20</v>
      </c>
      <c r="D89" s="37" t="s">
        <v>216</v>
      </c>
      <c r="E89" s="41" t="s">
        <v>22</v>
      </c>
      <c r="F89" s="40" t="s">
        <v>23</v>
      </c>
      <c r="G89" s="40"/>
      <c r="H89" s="40"/>
      <c r="I89" s="40"/>
      <c r="J89" s="37"/>
    </row>
    <row r="90" spans="1:10" ht="24.75" customHeight="1">
      <c r="A90" s="42">
        <v>31</v>
      </c>
      <c r="B90" s="91" t="str">
        <f>VLOOKUP($B90,'[1]Sheet1'!$B$16:$E$56,4,0)</f>
        <v>白蒲客运站</v>
      </c>
      <c r="C90" s="92" t="str">
        <f>VLOOKUP($B90,'[1]Sheet1'!$B$16:$F$56,5,0)</f>
        <v>下原镇政府</v>
      </c>
      <c r="D90" s="93" t="s">
        <v>257</v>
      </c>
      <c r="E90" s="94">
        <v>2996</v>
      </c>
      <c r="F90" s="94">
        <v>340.09</v>
      </c>
      <c r="G90" s="48">
        <f aca="true" t="shared" si="9" ref="G90:G99">E90*0.10873698</f>
        <v>325.77599208</v>
      </c>
      <c r="H90" s="48">
        <f aca="true" t="shared" si="10" ref="H90:H99">F90*0.61477266</f>
        <v>209.07803393939997</v>
      </c>
      <c r="I90" s="80">
        <f aca="true" t="shared" si="11" ref="I90:I99">H90+G90</f>
        <v>534.8540260194</v>
      </c>
      <c r="J90" s="70"/>
    </row>
    <row r="91" spans="1:10" ht="24.75" customHeight="1">
      <c r="A91" s="42">
        <v>32</v>
      </c>
      <c r="B91" s="91" t="str">
        <f>VLOOKUP($B91,'[1]Sheet1'!$B$16:$E$56,4,0)</f>
        <v>下原镇政府</v>
      </c>
      <c r="C91" s="92" t="str">
        <f>VLOOKUP($B91,'[1]Sheet1'!$B$16:$F$56,5,0)</f>
        <v>曙光村</v>
      </c>
      <c r="D91" s="93" t="s">
        <v>258</v>
      </c>
      <c r="E91" s="94">
        <v>8240</v>
      </c>
      <c r="F91" s="94">
        <v>379.73</v>
      </c>
      <c r="G91" s="48">
        <f t="shared" si="9"/>
        <v>895.9927152</v>
      </c>
      <c r="H91" s="48">
        <f t="shared" si="10"/>
        <v>233.4476221818</v>
      </c>
      <c r="I91" s="80">
        <f t="shared" si="11"/>
        <v>1129.4403373818</v>
      </c>
      <c r="J91" s="70"/>
    </row>
    <row r="92" spans="1:10" ht="24.75" customHeight="1">
      <c r="A92" s="42">
        <v>33</v>
      </c>
      <c r="B92" s="92" t="str">
        <f>VLOOKUP($B92,'[1]Sheet1'!$B$16:$E$56,4,0)</f>
        <v>林梓居</v>
      </c>
      <c r="C92" s="92" t="str">
        <f>VLOOKUP($B92,'[1]Sheet1'!$B$16:$F$56,5,0)</f>
        <v>白蒲客运站</v>
      </c>
      <c r="D92" s="95" t="s">
        <v>259</v>
      </c>
      <c r="E92" s="94">
        <v>6580</v>
      </c>
      <c r="F92" s="94">
        <v>659.8</v>
      </c>
      <c r="G92" s="48">
        <f t="shared" si="9"/>
        <v>715.4893284</v>
      </c>
      <c r="H92" s="48">
        <f t="shared" si="10"/>
        <v>405.62700106799997</v>
      </c>
      <c r="I92" s="80">
        <f t="shared" si="11"/>
        <v>1121.116329468</v>
      </c>
      <c r="J92" s="70"/>
    </row>
    <row r="93" spans="1:10" ht="24.75" customHeight="1">
      <c r="A93" s="42">
        <v>34</v>
      </c>
      <c r="B93" s="91" t="str">
        <f>VLOOKUP($B93,'[1]Sheet1'!$B$16:$E$56,4,0)</f>
        <v>石庄客运站</v>
      </c>
      <c r="C93" s="92" t="str">
        <f>VLOOKUP($B93,'[1]Sheet1'!$B$16:$F$56,5,0)</f>
        <v>江安镇政府</v>
      </c>
      <c r="D93" s="95" t="s">
        <v>260</v>
      </c>
      <c r="E93" s="94">
        <v>3950</v>
      </c>
      <c r="F93" s="94">
        <v>335.35</v>
      </c>
      <c r="G93" s="48">
        <f t="shared" si="9"/>
        <v>429.511071</v>
      </c>
      <c r="H93" s="48">
        <f t="shared" si="10"/>
        <v>206.164011531</v>
      </c>
      <c r="I93" s="80">
        <f t="shared" si="11"/>
        <v>635.675082531</v>
      </c>
      <c r="J93" s="102"/>
    </row>
    <row r="94" spans="1:10" ht="24.75" customHeight="1">
      <c r="A94" s="42">
        <v>35</v>
      </c>
      <c r="B94" s="91" t="str">
        <f>VLOOKUP($B94,'[1]Sheet1'!$B$16:$E$56,4,0)</f>
        <v>搬经镇政府</v>
      </c>
      <c r="C94" s="92" t="str">
        <f>VLOOKUP($B94,'[1]Sheet1'!$B$16:$F$56,5,0)</f>
        <v>晓庄村委会</v>
      </c>
      <c r="D94" s="93" t="s">
        <v>261</v>
      </c>
      <c r="E94" s="94">
        <v>9228</v>
      </c>
      <c r="F94" s="94">
        <v>804.39</v>
      </c>
      <c r="G94" s="48">
        <f t="shared" si="9"/>
        <v>1003.42485144</v>
      </c>
      <c r="H94" s="48">
        <f t="shared" si="10"/>
        <v>494.51697997739996</v>
      </c>
      <c r="I94" s="80">
        <f t="shared" si="11"/>
        <v>1497.9418314174</v>
      </c>
      <c r="J94" s="70"/>
    </row>
    <row r="95" spans="1:10" ht="24.75" customHeight="1">
      <c r="A95" s="42">
        <v>36</v>
      </c>
      <c r="B95" s="91" t="str">
        <f>VLOOKUP($B95,'[1]Sheet1'!$B$16:$E$56,4,0)</f>
        <v>白蒲客运站</v>
      </c>
      <c r="C95" s="92" t="str">
        <f>VLOOKUP($B95,'[1]Sheet1'!$B$16:$F$56,5,0)</f>
        <v>南通西站</v>
      </c>
      <c r="D95" s="95" t="s">
        <v>262</v>
      </c>
      <c r="E95" s="94">
        <v>4032</v>
      </c>
      <c r="F95" s="94">
        <v>467.02</v>
      </c>
      <c r="G95" s="48">
        <f t="shared" si="9"/>
        <v>438.42750336</v>
      </c>
      <c r="H95" s="48">
        <f t="shared" si="10"/>
        <v>287.1111276732</v>
      </c>
      <c r="I95" s="80">
        <f t="shared" si="11"/>
        <v>725.5386310332</v>
      </c>
      <c r="J95" s="70"/>
    </row>
    <row r="96" spans="1:10" ht="24.75" customHeight="1">
      <c r="A96" s="42">
        <v>37</v>
      </c>
      <c r="B96" s="91" t="str">
        <f>VLOOKUP($B96,'[1]Sheet1'!$B$16:$E$56,4,0)</f>
        <v>白蒲客运站</v>
      </c>
      <c r="C96" s="92" t="str">
        <f>VLOOKUP($B96,'[1]Sheet1'!$B$16:$F$56,5,0)</f>
        <v>南通西站</v>
      </c>
      <c r="D96" s="95" t="s">
        <v>263</v>
      </c>
      <c r="E96" s="94">
        <v>4044</v>
      </c>
      <c r="F96" s="94">
        <v>426.04</v>
      </c>
      <c r="G96" s="48">
        <f t="shared" si="9"/>
        <v>439.73234712</v>
      </c>
      <c r="H96" s="48">
        <f t="shared" si="10"/>
        <v>261.9177440664</v>
      </c>
      <c r="I96" s="80">
        <f t="shared" si="11"/>
        <v>701.6500911864</v>
      </c>
      <c r="J96" s="70"/>
    </row>
    <row r="97" spans="1:10" ht="24.75" customHeight="1">
      <c r="A97" s="42">
        <v>38</v>
      </c>
      <c r="B97" s="91" t="str">
        <f>VLOOKUP($B97,'[1]Sheet1'!$B$16:$E$56,4,0)</f>
        <v>下原镇政府</v>
      </c>
      <c r="C97" s="92" t="str">
        <f>VLOOKUP($B97,'[1]Sheet1'!$B$16:$F$56,5,0)</f>
        <v>南通西站</v>
      </c>
      <c r="D97" s="95" t="s">
        <v>264</v>
      </c>
      <c r="E97" s="94">
        <v>4524</v>
      </c>
      <c r="F97" s="94">
        <v>855.5400000000001</v>
      </c>
      <c r="G97" s="48">
        <f t="shared" si="9"/>
        <v>491.92609752</v>
      </c>
      <c r="H97" s="48">
        <f t="shared" si="10"/>
        <v>525.9626015364</v>
      </c>
      <c r="I97" s="80">
        <f t="shared" si="11"/>
        <v>1017.8886990564</v>
      </c>
      <c r="J97" s="70"/>
    </row>
    <row r="98" spans="1:10" ht="24.75" customHeight="1">
      <c r="A98" s="42">
        <v>39</v>
      </c>
      <c r="B98" s="92" t="str">
        <f>VLOOKUP($B98,'[1]Sheet1'!$B$16:$E$56,4,0)</f>
        <v>肖马村</v>
      </c>
      <c r="C98" s="92" t="str">
        <f>VLOOKUP($B98,'[1]Sheet1'!$B$16:$F$56,5,0)</f>
        <v>丁许村</v>
      </c>
      <c r="D98" s="93" t="s">
        <v>265</v>
      </c>
      <c r="E98" s="94">
        <v>5152</v>
      </c>
      <c r="F98" s="94">
        <v>476.57</v>
      </c>
      <c r="G98" s="48">
        <f t="shared" si="9"/>
        <v>560.21292096</v>
      </c>
      <c r="H98" s="48">
        <f t="shared" si="10"/>
        <v>292.9822065762</v>
      </c>
      <c r="I98" s="80">
        <f t="shared" si="11"/>
        <v>853.1951275362001</v>
      </c>
      <c r="J98" s="78"/>
    </row>
    <row r="99" spans="1:10" ht="24.75" customHeight="1">
      <c r="A99" s="42">
        <v>40</v>
      </c>
      <c r="B99" s="92" t="str">
        <f>VLOOKUP($B99,'[1]Sheet1'!$B$16:$E$56,4,0)</f>
        <v>林梓路口</v>
      </c>
      <c r="C99" s="92" t="str">
        <f>VLOOKUP($B99,'[1]Sheet1'!$B$16:$F$56,5,0)</f>
        <v>白蒲客运站</v>
      </c>
      <c r="D99" s="93" t="s">
        <v>266</v>
      </c>
      <c r="E99" s="94">
        <v>8895</v>
      </c>
      <c r="F99" s="94">
        <v>767.64</v>
      </c>
      <c r="G99" s="48">
        <f t="shared" si="9"/>
        <v>967.2154370999999</v>
      </c>
      <c r="H99" s="48">
        <f t="shared" si="10"/>
        <v>471.9240847224</v>
      </c>
      <c r="I99" s="80">
        <f t="shared" si="11"/>
        <v>1439.1395218224</v>
      </c>
      <c r="J99" s="78"/>
    </row>
    <row r="100" spans="1:10" ht="24.75" customHeight="1">
      <c r="A100" s="37" t="s">
        <v>48</v>
      </c>
      <c r="B100" s="37"/>
      <c r="C100" s="37"/>
      <c r="D100" s="37"/>
      <c r="E100" s="41">
        <f aca="true" t="shared" si="12" ref="E100:I100">SUM(E90:E99)</f>
        <v>57641</v>
      </c>
      <c r="F100" s="40">
        <f t="shared" si="12"/>
        <v>5512.17</v>
      </c>
      <c r="G100" s="40">
        <f t="shared" si="12"/>
        <v>6267.70826418</v>
      </c>
      <c r="H100" s="40">
        <f t="shared" si="12"/>
        <v>3388.7314132722004</v>
      </c>
      <c r="I100" s="40">
        <f t="shared" si="12"/>
        <v>9656.4396774522</v>
      </c>
      <c r="J100" s="81"/>
    </row>
    <row r="101" spans="1:10" ht="24.75" customHeight="1">
      <c r="A101" s="37" t="s">
        <v>49</v>
      </c>
      <c r="B101" s="37"/>
      <c r="C101" s="37"/>
      <c r="D101" s="37"/>
      <c r="E101" s="41"/>
      <c r="F101" s="37" t="s">
        <v>50</v>
      </c>
      <c r="G101" s="37"/>
      <c r="H101" s="37"/>
      <c r="I101" s="37"/>
      <c r="J101" s="37"/>
    </row>
    <row r="102" spans="1:10" ht="24.75" customHeight="1">
      <c r="A102" s="37" t="s">
        <v>51</v>
      </c>
      <c r="B102" s="49" t="s">
        <v>52</v>
      </c>
      <c r="C102" s="50"/>
      <c r="D102" s="50"/>
      <c r="E102" s="51"/>
      <c r="F102" s="40" t="s">
        <v>51</v>
      </c>
      <c r="G102" s="52"/>
      <c r="H102" s="52"/>
      <c r="I102" s="52"/>
      <c r="J102" s="52"/>
    </row>
    <row r="103" spans="1:10" ht="24.75" customHeight="1">
      <c r="A103" s="37"/>
      <c r="B103" s="50"/>
      <c r="C103" s="50"/>
      <c r="D103" s="50"/>
      <c r="E103" s="51"/>
      <c r="F103" s="40"/>
      <c r="G103" s="52"/>
      <c r="H103" s="52"/>
      <c r="I103" s="52"/>
      <c r="J103" s="52"/>
    </row>
    <row r="104" spans="1:10" ht="24.75" customHeight="1">
      <c r="A104" s="37"/>
      <c r="B104" s="50"/>
      <c r="C104" s="50"/>
      <c r="D104" s="50"/>
      <c r="E104" s="51"/>
      <c r="F104" s="40"/>
      <c r="G104" s="52"/>
      <c r="H104" s="52"/>
      <c r="I104" s="52"/>
      <c r="J104" s="52"/>
    </row>
    <row r="105" spans="1:10" ht="24.75" customHeight="1">
      <c r="A105" s="37"/>
      <c r="B105" s="50"/>
      <c r="C105" s="50"/>
      <c r="D105" s="50"/>
      <c r="E105" s="51"/>
      <c r="F105" s="40"/>
      <c r="G105" s="52"/>
      <c r="H105" s="52"/>
      <c r="I105" s="52"/>
      <c r="J105" s="52"/>
    </row>
    <row r="106" spans="1:10" ht="24.75" customHeight="1">
      <c r="A106" s="37"/>
      <c r="B106" s="50"/>
      <c r="C106" s="50"/>
      <c r="D106" s="50"/>
      <c r="E106" s="51"/>
      <c r="F106" s="40"/>
      <c r="G106" s="52"/>
      <c r="H106" s="52"/>
      <c r="I106" s="52"/>
      <c r="J106" s="52"/>
    </row>
    <row r="107" spans="1:10" ht="24.75" customHeight="1">
      <c r="A107" s="37"/>
      <c r="B107" s="50"/>
      <c r="C107" s="50"/>
      <c r="D107" s="50"/>
      <c r="E107" s="51"/>
      <c r="F107" s="40"/>
      <c r="G107" s="52"/>
      <c r="H107" s="52"/>
      <c r="I107" s="52"/>
      <c r="J107" s="52"/>
    </row>
    <row r="108" spans="1:10" ht="24.75" customHeight="1">
      <c r="A108" s="37"/>
      <c r="B108" s="50"/>
      <c r="C108" s="50"/>
      <c r="D108" s="50"/>
      <c r="E108" s="51"/>
      <c r="F108" s="40"/>
      <c r="G108" s="52"/>
      <c r="H108" s="52"/>
      <c r="I108" s="52"/>
      <c r="J108" s="52"/>
    </row>
    <row r="109" spans="1:10" ht="24.75" customHeight="1">
      <c r="A109" s="90" t="s">
        <v>234</v>
      </c>
      <c r="B109" s="90"/>
      <c r="C109" s="90"/>
      <c r="D109" s="90"/>
      <c r="E109" s="90"/>
      <c r="F109" s="90"/>
      <c r="G109" s="90"/>
      <c r="H109" s="90"/>
      <c r="I109" s="90"/>
      <c r="J109" s="90"/>
    </row>
    <row r="110" spans="1:10" ht="24.75" customHeight="1">
      <c r="A110" s="90"/>
      <c r="B110" s="90"/>
      <c r="C110" s="90"/>
      <c r="D110" s="90"/>
      <c r="E110" s="90"/>
      <c r="F110" s="90"/>
      <c r="G110" s="90"/>
      <c r="H110" s="90"/>
      <c r="I110" s="90"/>
      <c r="J110" s="90"/>
    </row>
    <row r="111" spans="1:10" ht="49.5" customHeight="1">
      <c r="A111" s="36" t="s">
        <v>246</v>
      </c>
      <c r="B111" s="36"/>
      <c r="C111" s="36"/>
      <c r="D111" s="36"/>
      <c r="E111" s="36"/>
      <c r="F111" s="36"/>
      <c r="G111" s="36"/>
      <c r="H111" s="36"/>
      <c r="I111" s="36"/>
      <c r="J111" s="36"/>
    </row>
    <row r="112" spans="1:10" ht="24.75" customHeight="1">
      <c r="A112" s="37" t="s">
        <v>1</v>
      </c>
      <c r="B112" s="37"/>
      <c r="C112" s="38" t="s">
        <v>209</v>
      </c>
      <c r="D112" s="38"/>
      <c r="E112" s="38"/>
      <c r="F112" s="38"/>
      <c r="G112" s="38"/>
      <c r="H112" s="38"/>
      <c r="I112" s="38"/>
      <c r="J112" s="38"/>
    </row>
    <row r="113" spans="1:10" ht="24.75" customHeight="1">
      <c r="A113" s="37" t="s">
        <v>3</v>
      </c>
      <c r="B113" s="37"/>
      <c r="C113" s="37" t="s">
        <v>210</v>
      </c>
      <c r="D113" s="37" t="s">
        <v>5</v>
      </c>
      <c r="E113" s="37"/>
      <c r="F113" s="39" t="s">
        <v>211</v>
      </c>
      <c r="G113" s="39"/>
      <c r="H113" s="39"/>
      <c r="I113" s="40" t="s">
        <v>7</v>
      </c>
      <c r="J113" s="37" t="s">
        <v>212</v>
      </c>
    </row>
    <row r="114" spans="1:10" ht="24.75" customHeight="1">
      <c r="A114" s="37" t="s">
        <v>9</v>
      </c>
      <c r="B114" s="37"/>
      <c r="C114" s="37" t="s">
        <v>213</v>
      </c>
      <c r="D114" s="37" t="s">
        <v>5</v>
      </c>
      <c r="E114" s="37"/>
      <c r="F114" s="39" t="s">
        <v>214</v>
      </c>
      <c r="G114" s="39"/>
      <c r="H114" s="39"/>
      <c r="I114" s="40" t="s">
        <v>7</v>
      </c>
      <c r="J114" s="37" t="s">
        <v>212</v>
      </c>
    </row>
    <row r="115" spans="1:10" ht="24.75" customHeight="1">
      <c r="A115" s="37" t="s">
        <v>13</v>
      </c>
      <c r="B115" s="37" t="s">
        <v>14</v>
      </c>
      <c r="C115" s="37"/>
      <c r="D115" s="37" t="s">
        <v>215</v>
      </c>
      <c r="E115" s="37"/>
      <c r="F115" s="37"/>
      <c r="G115" s="40" t="s">
        <v>15</v>
      </c>
      <c r="H115" s="40" t="s">
        <v>16</v>
      </c>
      <c r="I115" s="40" t="s">
        <v>17</v>
      </c>
      <c r="J115" s="37" t="s">
        <v>18</v>
      </c>
    </row>
    <row r="116" spans="1:10" ht="24.75" customHeight="1">
      <c r="A116" s="37"/>
      <c r="B116" s="37" t="s">
        <v>19</v>
      </c>
      <c r="C116" s="37" t="s">
        <v>20</v>
      </c>
      <c r="D116" s="37" t="s">
        <v>216</v>
      </c>
      <c r="E116" s="41" t="s">
        <v>22</v>
      </c>
      <c r="F116" s="40" t="s">
        <v>23</v>
      </c>
      <c r="G116" s="40"/>
      <c r="H116" s="40"/>
      <c r="I116" s="40"/>
      <c r="J116" s="37"/>
    </row>
    <row r="117" spans="1:10" ht="24.75" customHeight="1">
      <c r="A117" s="42">
        <v>41</v>
      </c>
      <c r="B117" s="91" t="str">
        <f>VLOOKUP($B117,'[1]Sheet1'!$B$16:$E$56,4,0)</f>
        <v>吴窑镇政府</v>
      </c>
      <c r="C117" s="92" t="str">
        <f>VLOOKUP($B117,'[1]Sheet1'!$B$16:$F$56,5,0)</f>
        <v>磨头镇政府</v>
      </c>
      <c r="D117" s="95" t="s">
        <v>267</v>
      </c>
      <c r="E117" s="94">
        <v>10912</v>
      </c>
      <c r="F117" s="94">
        <v>946.8999999999999</v>
      </c>
      <c r="G117" s="48">
        <f aca="true" t="shared" si="13" ref="G117:G126">E117*0.10873698</f>
        <v>1186.53792576</v>
      </c>
      <c r="H117" s="48">
        <f aca="true" t="shared" si="14" ref="H117:H126">F117*0.61477266</f>
        <v>582.1282317539999</v>
      </c>
      <c r="I117" s="80">
        <f aca="true" t="shared" si="15" ref="I117:I126">H117+G117</f>
        <v>1768.666157514</v>
      </c>
      <c r="J117" s="70"/>
    </row>
    <row r="118" spans="1:10" ht="24.75" customHeight="1">
      <c r="A118" s="42">
        <v>42</v>
      </c>
      <c r="B118" s="92" t="str">
        <f>VLOOKUP($B118,'[1]Sheet1'!$B$16:$E$56,4,0)</f>
        <v>黄市新村</v>
      </c>
      <c r="C118" s="92" t="str">
        <f>VLOOKUP($B118,'[1]Sheet1'!$B$16:$F$56,5,0)</f>
        <v>张黄</v>
      </c>
      <c r="D118" s="93" t="s">
        <v>268</v>
      </c>
      <c r="E118" s="94">
        <v>16000</v>
      </c>
      <c r="F118" s="94">
        <v>1300.7099999999998</v>
      </c>
      <c r="G118" s="48">
        <f t="shared" si="13"/>
        <v>1739.79168</v>
      </c>
      <c r="H118" s="48">
        <f t="shared" si="14"/>
        <v>799.6409465885998</v>
      </c>
      <c r="I118" s="80">
        <f t="shared" si="15"/>
        <v>2539.4326265885998</v>
      </c>
      <c r="J118" s="70"/>
    </row>
    <row r="119" spans="1:10" ht="24.75" customHeight="1">
      <c r="A119" s="42">
        <v>43</v>
      </c>
      <c r="B119" s="91" t="str">
        <f>VLOOKUP($B119,'[1]Sheet1'!$B$16:$E$56,4,0)</f>
        <v>搬经镇政府</v>
      </c>
      <c r="C119" s="92" t="str">
        <f>VLOOKUP($B119,'[1]Sheet1'!$B$16:$F$56,5,0)</f>
        <v>城西中学</v>
      </c>
      <c r="D119" s="93" t="s">
        <v>269</v>
      </c>
      <c r="E119" s="94">
        <v>17019</v>
      </c>
      <c r="F119" s="94">
        <v>1405.0700000000002</v>
      </c>
      <c r="G119" s="48">
        <f t="shared" si="13"/>
        <v>1850.59466262</v>
      </c>
      <c r="H119" s="48">
        <f t="shared" si="14"/>
        <v>863.7986213862</v>
      </c>
      <c r="I119" s="80">
        <f t="shared" si="15"/>
        <v>2714.3932840062</v>
      </c>
      <c r="J119" s="70"/>
    </row>
    <row r="120" spans="1:10" ht="24.75" customHeight="1">
      <c r="A120" s="42">
        <v>44</v>
      </c>
      <c r="B120" s="91" t="str">
        <f>VLOOKUP($B120,'[1]Sheet1'!$B$16:$E$56,4,0)</f>
        <v>九华镇政府</v>
      </c>
      <c r="C120" s="92" t="str">
        <f>VLOOKUP($B120,'[1]Sheet1'!$B$16:$F$56,5,0)</f>
        <v>白蒲客运站</v>
      </c>
      <c r="D120" s="93" t="s">
        <v>270</v>
      </c>
      <c r="E120" s="94">
        <v>17339</v>
      </c>
      <c r="F120" s="94">
        <v>1423.5700000000002</v>
      </c>
      <c r="G120" s="48">
        <f t="shared" si="13"/>
        <v>1885.39049622</v>
      </c>
      <c r="H120" s="48">
        <f t="shared" si="14"/>
        <v>875.1719155962</v>
      </c>
      <c r="I120" s="80">
        <f t="shared" si="15"/>
        <v>2760.5624118162</v>
      </c>
      <c r="J120" s="102"/>
    </row>
    <row r="121" spans="1:10" ht="24.75" customHeight="1">
      <c r="A121" s="42">
        <v>45</v>
      </c>
      <c r="B121" s="91" t="str">
        <f>VLOOKUP($B121,'[1]Sheet1'!$B$16:$E$56,4,0)</f>
        <v>郭元文化广场</v>
      </c>
      <c r="C121" s="92" t="str">
        <f>VLOOKUP($B121,'[1]Sheet1'!$B$16:$F$56,5,0)</f>
        <v>长江镇政府</v>
      </c>
      <c r="D121" s="95" t="s">
        <v>271</v>
      </c>
      <c r="E121" s="94">
        <v>18216</v>
      </c>
      <c r="F121" s="94">
        <v>1759.11</v>
      </c>
      <c r="G121" s="48">
        <f t="shared" si="13"/>
        <v>1980.7528276799999</v>
      </c>
      <c r="H121" s="48">
        <f t="shared" si="14"/>
        <v>1081.4527339325998</v>
      </c>
      <c r="I121" s="80">
        <f t="shared" si="15"/>
        <v>3062.2055616126</v>
      </c>
      <c r="J121" s="70"/>
    </row>
    <row r="122" spans="1:10" ht="24.75" customHeight="1">
      <c r="A122" s="42">
        <v>46</v>
      </c>
      <c r="B122" s="92" t="str">
        <f>VLOOKUP($B122,'[1]Sheet1'!$B$16:$E$56,4,0)</f>
        <v>东陈万富</v>
      </c>
      <c r="C122" s="92" t="str">
        <f>VLOOKUP($B122,'[1]Sheet1'!$B$16:$F$56,5,0)</f>
        <v>东陈高速</v>
      </c>
      <c r="D122" s="95" t="s">
        <v>272</v>
      </c>
      <c r="E122" s="94">
        <v>806</v>
      </c>
      <c r="F122" s="94">
        <v>118.8</v>
      </c>
      <c r="G122" s="48">
        <f t="shared" si="13"/>
        <v>87.64200588</v>
      </c>
      <c r="H122" s="48">
        <f t="shared" si="14"/>
        <v>73.03499200799999</v>
      </c>
      <c r="I122" s="80">
        <f t="shared" si="15"/>
        <v>160.676997888</v>
      </c>
      <c r="J122" s="70"/>
    </row>
    <row r="123" spans="1:10" ht="24.75" customHeight="1">
      <c r="A123" s="42">
        <v>47</v>
      </c>
      <c r="B123" s="92" t="str">
        <f>VLOOKUP($B123,'[1]Sheet1'!$B$16:$E$56,4,0)</f>
        <v>马塘</v>
      </c>
      <c r="C123" s="92" t="str">
        <f>VLOOKUP($B123,'[1]Sheet1'!$B$16:$F$56,5,0)</f>
        <v>白蒲客运站</v>
      </c>
      <c r="D123" s="95" t="s">
        <v>273</v>
      </c>
      <c r="E123" s="94">
        <v>168</v>
      </c>
      <c r="F123" s="94">
        <v>0</v>
      </c>
      <c r="G123" s="48">
        <f t="shared" si="13"/>
        <v>18.26781264</v>
      </c>
      <c r="H123" s="48">
        <f t="shared" si="14"/>
        <v>0</v>
      </c>
      <c r="I123" s="80">
        <f t="shared" si="15"/>
        <v>18.26781264</v>
      </c>
      <c r="J123" s="70"/>
    </row>
    <row r="124" spans="1:10" ht="24.75" customHeight="1">
      <c r="A124" s="42"/>
      <c r="B124" s="92"/>
      <c r="C124" s="92"/>
      <c r="D124" s="96"/>
      <c r="E124" s="94"/>
      <c r="F124" s="94"/>
      <c r="G124" s="48"/>
      <c r="H124" s="48"/>
      <c r="I124" s="80"/>
      <c r="J124" s="70"/>
    </row>
    <row r="125" spans="1:10" ht="24.75" customHeight="1">
      <c r="A125" s="42"/>
      <c r="B125" s="92"/>
      <c r="C125" s="92"/>
      <c r="D125" s="96"/>
      <c r="E125" s="94"/>
      <c r="F125" s="94"/>
      <c r="G125" s="48"/>
      <c r="H125" s="48"/>
      <c r="I125" s="80"/>
      <c r="J125" s="78"/>
    </row>
    <row r="126" spans="1:10" ht="24.75" customHeight="1">
      <c r="A126" s="42"/>
      <c r="B126" s="92"/>
      <c r="C126" s="92"/>
      <c r="D126" s="95"/>
      <c r="E126" s="94"/>
      <c r="F126" s="94"/>
      <c r="G126" s="48"/>
      <c r="H126" s="48"/>
      <c r="I126" s="80"/>
      <c r="J126" s="78"/>
    </row>
    <row r="127" spans="1:10" ht="24.75" customHeight="1">
      <c r="A127" s="37" t="s">
        <v>48</v>
      </c>
      <c r="B127" s="37"/>
      <c r="C127" s="37"/>
      <c r="D127" s="37"/>
      <c r="E127" s="41">
        <f aca="true" t="shared" si="16" ref="E127:I127">SUM(E117:E126)</f>
        <v>80460</v>
      </c>
      <c r="F127" s="40">
        <f t="shared" si="16"/>
        <v>6954.16</v>
      </c>
      <c r="G127" s="40">
        <f t="shared" si="16"/>
        <v>8748.9774108</v>
      </c>
      <c r="H127" s="40">
        <f t="shared" si="16"/>
        <v>4275.2274412656</v>
      </c>
      <c r="I127" s="40">
        <f t="shared" si="16"/>
        <v>13024.2048520656</v>
      </c>
      <c r="J127" s="81"/>
    </row>
    <row r="128" spans="1:10" ht="24.75" customHeight="1">
      <c r="A128" s="90" t="s">
        <v>274</v>
      </c>
      <c r="B128" s="90"/>
      <c r="C128" s="90"/>
      <c r="D128" s="90"/>
      <c r="E128" s="41">
        <f>E127+E100+E73+E45+E17</f>
        <v>1394320</v>
      </c>
      <c r="F128" s="37">
        <f>F127+F100+F73+F45+F17</f>
        <v>128517.86</v>
      </c>
      <c r="G128" s="81">
        <f>G127+G100+G73+G45+G17</f>
        <v>151614.1459536</v>
      </c>
      <c r="H128" s="37">
        <v>79009.35</v>
      </c>
      <c r="I128" s="81">
        <f>H128+G128</f>
        <v>230623.4959536</v>
      </c>
      <c r="J128" s="37"/>
    </row>
    <row r="129" spans="1:10" ht="24.75" customHeight="1">
      <c r="A129" s="37" t="s">
        <v>49</v>
      </c>
      <c r="B129" s="37"/>
      <c r="C129" s="37"/>
      <c r="D129" s="37"/>
      <c r="E129" s="41"/>
      <c r="F129" s="37" t="s">
        <v>50</v>
      </c>
      <c r="G129" s="37"/>
      <c r="H129" s="37"/>
      <c r="I129" s="37"/>
      <c r="J129" s="37"/>
    </row>
    <row r="130" spans="1:10" ht="24.75" customHeight="1">
      <c r="A130" s="37" t="s">
        <v>51</v>
      </c>
      <c r="B130" s="49" t="s">
        <v>52</v>
      </c>
      <c r="C130" s="50"/>
      <c r="D130" s="50"/>
      <c r="E130" s="51"/>
      <c r="F130" s="40" t="s">
        <v>51</v>
      </c>
      <c r="G130" s="52"/>
      <c r="H130" s="52"/>
      <c r="I130" s="52"/>
      <c r="J130" s="52"/>
    </row>
    <row r="131" spans="1:10" ht="24.75" customHeight="1">
      <c r="A131" s="37"/>
      <c r="B131" s="50"/>
      <c r="C131" s="50"/>
      <c r="D131" s="50"/>
      <c r="E131" s="51"/>
      <c r="F131" s="40"/>
      <c r="G131" s="52"/>
      <c r="H131" s="52"/>
      <c r="I131" s="52"/>
      <c r="J131" s="52"/>
    </row>
    <row r="132" spans="1:10" ht="24.75" customHeight="1">
      <c r="A132" s="37"/>
      <c r="B132" s="50"/>
      <c r="C132" s="50"/>
      <c r="D132" s="50"/>
      <c r="E132" s="51"/>
      <c r="F132" s="40"/>
      <c r="G132" s="52"/>
      <c r="H132" s="52"/>
      <c r="I132" s="52"/>
      <c r="J132" s="52"/>
    </row>
    <row r="133" spans="1:10" ht="24.75" customHeight="1">
      <c r="A133" s="37"/>
      <c r="B133" s="50"/>
      <c r="C133" s="50"/>
      <c r="D133" s="50"/>
      <c r="E133" s="51"/>
      <c r="F133" s="40"/>
      <c r="G133" s="52"/>
      <c r="H133" s="52"/>
      <c r="I133" s="52"/>
      <c r="J133" s="52"/>
    </row>
    <row r="134" spans="1:10" ht="12" customHeight="1">
      <c r="A134" s="37"/>
      <c r="B134" s="50"/>
      <c r="C134" s="50"/>
      <c r="D134" s="50"/>
      <c r="E134" s="51"/>
      <c r="F134" s="40"/>
      <c r="G134" s="52"/>
      <c r="H134" s="52"/>
      <c r="I134" s="52"/>
      <c r="J134" s="52"/>
    </row>
    <row r="135" spans="1:10" ht="15" customHeight="1">
      <c r="A135" s="37"/>
      <c r="B135" s="50"/>
      <c r="C135" s="50"/>
      <c r="D135" s="50"/>
      <c r="E135" s="51"/>
      <c r="F135" s="40"/>
      <c r="G135" s="52"/>
      <c r="H135" s="52"/>
      <c r="I135" s="52"/>
      <c r="J135" s="52"/>
    </row>
    <row r="136" spans="1:10" ht="15" customHeight="1">
      <c r="A136" s="37"/>
      <c r="B136" s="50"/>
      <c r="C136" s="50"/>
      <c r="D136" s="50"/>
      <c r="E136" s="51"/>
      <c r="F136" s="40"/>
      <c r="G136" s="52"/>
      <c r="H136" s="52"/>
      <c r="I136" s="52"/>
      <c r="J136" s="52"/>
    </row>
    <row r="137" spans="1:10" ht="34.5" customHeight="1">
      <c r="A137" s="90" t="s">
        <v>234</v>
      </c>
      <c r="B137" s="90"/>
      <c r="C137" s="90"/>
      <c r="D137" s="90"/>
      <c r="E137" s="90"/>
      <c r="F137" s="90"/>
      <c r="G137" s="90"/>
      <c r="H137" s="90"/>
      <c r="I137" s="90"/>
      <c r="J137" s="90"/>
    </row>
  </sheetData>
  <sheetProtection/>
  <mergeCells count="121">
    <mergeCell ref="A1:J1"/>
    <mergeCell ref="A2:B2"/>
    <mergeCell ref="C2:J2"/>
    <mergeCell ref="A3:B3"/>
    <mergeCell ref="D3:E3"/>
    <mergeCell ref="F3:H3"/>
    <mergeCell ref="A4:B4"/>
    <mergeCell ref="D4:E4"/>
    <mergeCell ref="F4:H4"/>
    <mergeCell ref="B5:C5"/>
    <mergeCell ref="D5:F5"/>
    <mergeCell ref="A17:D17"/>
    <mergeCell ref="A18:D18"/>
    <mergeCell ref="F18:J18"/>
    <mergeCell ref="A29:J29"/>
    <mergeCell ref="A30:B30"/>
    <mergeCell ref="C30:J30"/>
    <mergeCell ref="A31:B31"/>
    <mergeCell ref="D31:E31"/>
    <mergeCell ref="F31:H31"/>
    <mergeCell ref="A32:B32"/>
    <mergeCell ref="D32:E32"/>
    <mergeCell ref="F32:H32"/>
    <mergeCell ref="B33:C33"/>
    <mergeCell ref="D33:F33"/>
    <mergeCell ref="A45:D45"/>
    <mergeCell ref="A46:D46"/>
    <mergeCell ref="F46:J46"/>
    <mergeCell ref="A57:J57"/>
    <mergeCell ref="A58:B58"/>
    <mergeCell ref="C58:J58"/>
    <mergeCell ref="A59:B59"/>
    <mergeCell ref="D59:E59"/>
    <mergeCell ref="F59:H59"/>
    <mergeCell ref="A60:B60"/>
    <mergeCell ref="D60:E60"/>
    <mergeCell ref="F60:H60"/>
    <mergeCell ref="B61:C61"/>
    <mergeCell ref="D61:F61"/>
    <mergeCell ref="A73:D73"/>
    <mergeCell ref="A74:D74"/>
    <mergeCell ref="F74:J74"/>
    <mergeCell ref="A84:J84"/>
    <mergeCell ref="A85:B85"/>
    <mergeCell ref="C85:J85"/>
    <mergeCell ref="A86:B86"/>
    <mergeCell ref="D86:E86"/>
    <mergeCell ref="F86:H86"/>
    <mergeCell ref="A87:B87"/>
    <mergeCell ref="D87:E87"/>
    <mergeCell ref="F87:H87"/>
    <mergeCell ref="B88:C88"/>
    <mergeCell ref="D88:F88"/>
    <mergeCell ref="A100:D100"/>
    <mergeCell ref="A101:D101"/>
    <mergeCell ref="F101:J101"/>
    <mergeCell ref="A111:J111"/>
    <mergeCell ref="A112:B112"/>
    <mergeCell ref="C112:J112"/>
    <mergeCell ref="A113:B113"/>
    <mergeCell ref="D113:E113"/>
    <mergeCell ref="F113:H113"/>
    <mergeCell ref="A114:B114"/>
    <mergeCell ref="D114:E114"/>
    <mergeCell ref="F114:H114"/>
    <mergeCell ref="B115:C115"/>
    <mergeCell ref="D115:F115"/>
    <mergeCell ref="A127:D127"/>
    <mergeCell ref="A128:D128"/>
    <mergeCell ref="A129:D129"/>
    <mergeCell ref="F129:J129"/>
    <mergeCell ref="A137:J137"/>
    <mergeCell ref="A5:A6"/>
    <mergeCell ref="A19:A25"/>
    <mergeCell ref="A33:A34"/>
    <mergeCell ref="A47:A53"/>
    <mergeCell ref="A61:A62"/>
    <mergeCell ref="A75:A81"/>
    <mergeCell ref="A88:A89"/>
    <mergeCell ref="A102:A108"/>
    <mergeCell ref="A115:A116"/>
    <mergeCell ref="A130:A136"/>
    <mergeCell ref="F19:F25"/>
    <mergeCell ref="F47:F53"/>
    <mergeCell ref="F75:F81"/>
    <mergeCell ref="F102:F108"/>
    <mergeCell ref="F130:F136"/>
    <mergeCell ref="G5:G6"/>
    <mergeCell ref="G33:G34"/>
    <mergeCell ref="G61:G62"/>
    <mergeCell ref="G88:G89"/>
    <mergeCell ref="G115:G116"/>
    <mergeCell ref="H5:H6"/>
    <mergeCell ref="H33:H34"/>
    <mergeCell ref="H61:H62"/>
    <mergeCell ref="H88:H89"/>
    <mergeCell ref="H115:H116"/>
    <mergeCell ref="I5:I6"/>
    <mergeCell ref="I33:I34"/>
    <mergeCell ref="I61:I62"/>
    <mergeCell ref="I88:I89"/>
    <mergeCell ref="I115:I116"/>
    <mergeCell ref="J5:J6"/>
    <mergeCell ref="J33:J34"/>
    <mergeCell ref="J61:J62"/>
    <mergeCell ref="J88:J89"/>
    <mergeCell ref="J115:J116"/>
    <mergeCell ref="G19:J25"/>
    <mergeCell ref="B19:E25"/>
    <mergeCell ref="G47:J53"/>
    <mergeCell ref="B47:E53"/>
    <mergeCell ref="A26:J28"/>
    <mergeCell ref="B75:E81"/>
    <mergeCell ref="G75:J81"/>
    <mergeCell ref="B102:E108"/>
    <mergeCell ref="G102:J108"/>
    <mergeCell ref="B130:E136"/>
    <mergeCell ref="G130:J136"/>
    <mergeCell ref="A109:J110"/>
    <mergeCell ref="A82:J83"/>
    <mergeCell ref="A54:J56"/>
  </mergeCells>
  <printOptions horizontalCentered="1"/>
  <pageMargins left="0.39305555555555555" right="0.39305555555555555" top="0.6298611111111111" bottom="0.7479166666666667" header="0.3541666666666667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C4" sqref="C4:I4"/>
    </sheetView>
  </sheetViews>
  <sheetFormatPr defaultColWidth="9.00390625" defaultRowHeight="14.25"/>
  <cols>
    <col min="1" max="1" width="5.75390625" style="0" customWidth="1"/>
    <col min="2" max="2" width="6.25390625" style="0" customWidth="1"/>
    <col min="3" max="3" width="7.625" style="0" customWidth="1"/>
    <col min="4" max="4" width="10.625" style="0" customWidth="1"/>
    <col min="5" max="5" width="10.50390625" style="0" customWidth="1"/>
    <col min="6" max="6" width="10.75390625" style="0" customWidth="1"/>
    <col min="7" max="7" width="10.625" style="0" customWidth="1"/>
    <col min="8" max="8" width="9.00390625" style="0" customWidth="1"/>
    <col min="9" max="9" width="10.875" style="0" customWidth="1"/>
  </cols>
  <sheetData>
    <row r="1" spans="1:9" ht="15">
      <c r="A1" s="1" t="s">
        <v>275</v>
      </c>
      <c r="B1" s="2"/>
      <c r="C1" s="2"/>
      <c r="D1" s="2"/>
      <c r="E1" s="2"/>
      <c r="F1" s="2"/>
      <c r="G1" s="2"/>
      <c r="H1" s="2"/>
      <c r="I1" s="2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8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21.75" customHeight="1">
      <c r="A4" s="4" t="s">
        <v>276</v>
      </c>
      <c r="B4" s="5"/>
      <c r="C4" s="4" t="s">
        <v>277</v>
      </c>
      <c r="D4" s="6"/>
      <c r="E4" s="6"/>
      <c r="F4" s="6"/>
      <c r="G4" s="6"/>
      <c r="H4" s="6"/>
      <c r="I4" s="5"/>
    </row>
    <row r="5" spans="1:9" ht="24" customHeight="1">
      <c r="A5" s="7" t="s">
        <v>3</v>
      </c>
      <c r="B5" s="7"/>
      <c r="C5" s="7" t="s">
        <v>278</v>
      </c>
      <c r="D5" s="7" t="s">
        <v>5</v>
      </c>
      <c r="E5" s="8" t="s">
        <v>279</v>
      </c>
      <c r="F5" s="8"/>
      <c r="G5" s="8"/>
      <c r="H5" s="7" t="s">
        <v>7</v>
      </c>
      <c r="I5" s="7" t="s">
        <v>280</v>
      </c>
    </row>
    <row r="6" spans="1:9" ht="22.5" customHeight="1">
      <c r="A6" s="7" t="s">
        <v>9</v>
      </c>
      <c r="B6" s="7"/>
      <c r="C6" s="7" t="s">
        <v>281</v>
      </c>
      <c r="D6" s="7" t="s">
        <v>5</v>
      </c>
      <c r="E6" s="8" t="s">
        <v>282</v>
      </c>
      <c r="F6" s="8"/>
      <c r="G6" s="8"/>
      <c r="H6" s="7" t="s">
        <v>7</v>
      </c>
      <c r="I6" s="7" t="s">
        <v>283</v>
      </c>
    </row>
    <row r="7" spans="1:9" ht="20.25" customHeight="1">
      <c r="A7" s="9" t="s">
        <v>13</v>
      </c>
      <c r="B7" s="10" t="s">
        <v>284</v>
      </c>
      <c r="C7" s="10"/>
      <c r="D7" s="11" t="s">
        <v>285</v>
      </c>
      <c r="E7" s="11"/>
      <c r="F7" s="11"/>
      <c r="G7" s="12" t="s">
        <v>286</v>
      </c>
      <c r="H7" s="10" t="s">
        <v>287</v>
      </c>
      <c r="I7" s="10" t="s">
        <v>18</v>
      </c>
    </row>
    <row r="8" spans="1:9" ht="21.75" customHeight="1">
      <c r="A8" s="9"/>
      <c r="B8" s="10" t="s">
        <v>19</v>
      </c>
      <c r="C8" s="10" t="s">
        <v>20</v>
      </c>
      <c r="D8" s="10" t="s">
        <v>288</v>
      </c>
      <c r="E8" s="10" t="s">
        <v>289</v>
      </c>
      <c r="F8" s="10" t="s">
        <v>290</v>
      </c>
      <c r="G8" s="13"/>
      <c r="H8" s="10"/>
      <c r="I8" s="10"/>
    </row>
    <row r="9" spans="1:9" ht="15">
      <c r="A9" s="7">
        <v>1</v>
      </c>
      <c r="B9" s="7" t="s">
        <v>291</v>
      </c>
      <c r="C9" s="7" t="s">
        <v>292</v>
      </c>
      <c r="D9" s="14" t="s">
        <v>293</v>
      </c>
      <c r="E9" s="14" t="s">
        <v>294</v>
      </c>
      <c r="F9" s="15">
        <v>215.232</v>
      </c>
      <c r="G9" s="16">
        <f>F9*800.3197</f>
        <v>172254.4096704</v>
      </c>
      <c r="H9" s="7"/>
      <c r="I9" s="16"/>
    </row>
    <row r="10" spans="1:9" ht="30.75">
      <c r="A10" s="7">
        <v>2</v>
      </c>
      <c r="B10" s="7" t="s">
        <v>291</v>
      </c>
      <c r="C10" s="7" t="s">
        <v>292</v>
      </c>
      <c r="D10" s="14" t="s">
        <v>295</v>
      </c>
      <c r="E10" s="14" t="s">
        <v>296</v>
      </c>
      <c r="F10" s="17">
        <v>10.102</v>
      </c>
      <c r="G10" s="16">
        <v>8084.82</v>
      </c>
      <c r="H10" s="7"/>
      <c r="I10" s="16"/>
    </row>
    <row r="11" spans="1:9" ht="15">
      <c r="A11" s="7">
        <v>3</v>
      </c>
      <c r="B11" s="7" t="s">
        <v>291</v>
      </c>
      <c r="C11" s="7" t="s">
        <v>292</v>
      </c>
      <c r="D11" s="14" t="s">
        <v>295</v>
      </c>
      <c r="E11" s="14" t="s">
        <v>297</v>
      </c>
      <c r="F11" s="17">
        <v>341.733</v>
      </c>
      <c r="G11" s="16">
        <f>F11*800.3197</f>
        <v>273495.6520401</v>
      </c>
      <c r="H11" s="7"/>
      <c r="I11" s="16"/>
    </row>
    <row r="12" spans="1:9" ht="18" customHeight="1">
      <c r="A12" s="7">
        <v>4</v>
      </c>
      <c r="B12" s="7" t="s">
        <v>291</v>
      </c>
      <c r="C12" s="7" t="s">
        <v>292</v>
      </c>
      <c r="D12" s="14" t="s">
        <v>295</v>
      </c>
      <c r="E12" s="14" t="s">
        <v>298</v>
      </c>
      <c r="F12" s="17">
        <v>336.322</v>
      </c>
      <c r="G12" s="16">
        <f>F12*800.3197</f>
        <v>269165.1221434</v>
      </c>
      <c r="H12" s="7"/>
      <c r="I12" s="16"/>
    </row>
    <row r="13" spans="1:9" ht="18.75" customHeight="1">
      <c r="A13" s="7"/>
      <c r="B13" s="7"/>
      <c r="C13" s="7"/>
      <c r="D13" s="7"/>
      <c r="E13" s="7"/>
      <c r="F13" s="18"/>
      <c r="G13" s="7"/>
      <c r="H13" s="7"/>
      <c r="I13" s="16"/>
    </row>
    <row r="14" spans="1:9" ht="21" customHeight="1">
      <c r="A14" s="7"/>
      <c r="B14" s="7"/>
      <c r="C14" s="7"/>
      <c r="D14" s="7"/>
      <c r="E14" s="7"/>
      <c r="F14" s="18"/>
      <c r="G14" s="7"/>
      <c r="H14" s="7"/>
      <c r="I14" s="16"/>
    </row>
    <row r="15" spans="1:9" ht="18" customHeight="1">
      <c r="A15" s="7" t="s">
        <v>207</v>
      </c>
      <c r="B15" s="7"/>
      <c r="C15" s="7"/>
      <c r="D15" s="7"/>
      <c r="E15" s="7"/>
      <c r="F15" s="7">
        <f>SUM(F9:F14)</f>
        <v>903.389</v>
      </c>
      <c r="G15" s="19">
        <f>G9+G10+G11+G12</f>
        <v>723000.0038539</v>
      </c>
      <c r="H15" s="7"/>
      <c r="I15" s="34"/>
    </row>
    <row r="16" spans="1:9" ht="23.25" customHeight="1">
      <c r="A16" s="20" t="s">
        <v>299</v>
      </c>
      <c r="B16" s="21"/>
      <c r="C16" s="21"/>
      <c r="D16" s="21"/>
      <c r="E16" s="22"/>
      <c r="F16" s="7">
        <v>903.389</v>
      </c>
      <c r="G16" s="7">
        <v>723000</v>
      </c>
      <c r="H16" s="7"/>
      <c r="I16" s="34"/>
    </row>
    <row r="17" spans="1:9" ht="22.5" customHeight="1">
      <c r="A17" s="10" t="s">
        <v>300</v>
      </c>
      <c r="B17" s="10"/>
      <c r="C17" s="10"/>
      <c r="D17" s="10"/>
      <c r="E17" s="10"/>
      <c r="F17" s="10" t="s">
        <v>301</v>
      </c>
      <c r="G17" s="10"/>
      <c r="H17" s="10"/>
      <c r="I17" s="10"/>
    </row>
    <row r="18" spans="1:9" ht="15">
      <c r="A18" s="9" t="s">
        <v>51</v>
      </c>
      <c r="B18" s="23" t="s">
        <v>302</v>
      </c>
      <c r="C18" s="24"/>
      <c r="D18" s="24"/>
      <c r="E18" s="25"/>
      <c r="F18" s="9" t="s">
        <v>51</v>
      </c>
      <c r="G18" s="26" t="s">
        <v>303</v>
      </c>
      <c r="H18" s="26"/>
      <c r="I18" s="26"/>
    </row>
    <row r="19" spans="1:9" ht="15">
      <c r="A19" s="9"/>
      <c r="B19" s="27"/>
      <c r="C19" s="28"/>
      <c r="D19" s="28"/>
      <c r="E19" s="29"/>
      <c r="F19" s="9"/>
      <c r="G19" s="26"/>
      <c r="H19" s="26"/>
      <c r="I19" s="26"/>
    </row>
    <row r="20" spans="1:9" ht="15">
      <c r="A20" s="9"/>
      <c r="B20" s="27"/>
      <c r="C20" s="28"/>
      <c r="D20" s="28"/>
      <c r="E20" s="29"/>
      <c r="F20" s="9"/>
      <c r="G20" s="26"/>
      <c r="H20" s="26"/>
      <c r="I20" s="26"/>
    </row>
    <row r="21" spans="1:9" ht="15">
      <c r="A21" s="9"/>
      <c r="B21" s="27"/>
      <c r="C21" s="28"/>
      <c r="D21" s="28"/>
      <c r="E21" s="29"/>
      <c r="F21" s="9"/>
      <c r="G21" s="26"/>
      <c r="H21" s="26"/>
      <c r="I21" s="26"/>
    </row>
    <row r="22" spans="1:9" ht="15">
      <c r="A22" s="9"/>
      <c r="B22" s="27"/>
      <c r="C22" s="28"/>
      <c r="D22" s="28"/>
      <c r="E22" s="29"/>
      <c r="F22" s="9"/>
      <c r="G22" s="26"/>
      <c r="H22" s="26"/>
      <c r="I22" s="26"/>
    </row>
    <row r="23" spans="1:9" ht="15">
      <c r="A23" s="9"/>
      <c r="B23" s="27"/>
      <c r="C23" s="28"/>
      <c r="D23" s="28"/>
      <c r="E23" s="29"/>
      <c r="F23" s="9"/>
      <c r="G23" s="26"/>
      <c r="H23" s="26"/>
      <c r="I23" s="26"/>
    </row>
    <row r="24" spans="1:9" ht="15">
      <c r="A24" s="9"/>
      <c r="B24" s="27"/>
      <c r="C24" s="28"/>
      <c r="D24" s="28"/>
      <c r="E24" s="29"/>
      <c r="F24" s="9"/>
      <c r="G24" s="26"/>
      <c r="H24" s="26"/>
      <c r="I24" s="26"/>
    </row>
    <row r="25" spans="1:9" ht="15">
      <c r="A25" s="9"/>
      <c r="B25" s="30"/>
      <c r="C25" s="31"/>
      <c r="D25" s="31"/>
      <c r="E25" s="32"/>
      <c r="F25" s="9"/>
      <c r="G25" s="26"/>
      <c r="H25" s="26"/>
      <c r="I25" s="26"/>
    </row>
    <row r="26" spans="1:9" ht="15">
      <c r="A26" s="33" t="s">
        <v>304</v>
      </c>
      <c r="B26" s="33"/>
      <c r="C26" s="33"/>
      <c r="D26" s="33"/>
      <c r="E26" s="33"/>
      <c r="F26" s="33"/>
      <c r="G26" s="33"/>
      <c r="H26" s="33"/>
      <c r="I26" s="33"/>
    </row>
    <row r="27" spans="1:9" ht="15">
      <c r="A27" s="33"/>
      <c r="B27" s="33"/>
      <c r="C27" s="33"/>
      <c r="D27" s="33"/>
      <c r="E27" s="33"/>
      <c r="F27" s="33"/>
      <c r="G27" s="33"/>
      <c r="H27" s="33"/>
      <c r="I27" s="33"/>
    </row>
  </sheetData>
  <sheetProtection/>
  <mergeCells count="22">
    <mergeCell ref="A4:B4"/>
    <mergeCell ref="C4:I4"/>
    <mergeCell ref="A5:B5"/>
    <mergeCell ref="E5:G5"/>
    <mergeCell ref="A6:B6"/>
    <mergeCell ref="E6:G6"/>
    <mergeCell ref="B7:C7"/>
    <mergeCell ref="D7:F7"/>
    <mergeCell ref="A15:E15"/>
    <mergeCell ref="A16:E16"/>
    <mergeCell ref="A17:E17"/>
    <mergeCell ref="F17:I17"/>
    <mergeCell ref="A7:A8"/>
    <mergeCell ref="A18:A25"/>
    <mergeCell ref="F18:F25"/>
    <mergeCell ref="G7:G8"/>
    <mergeCell ref="H7:H8"/>
    <mergeCell ref="I7:I8"/>
    <mergeCell ref="A26:I27"/>
    <mergeCell ref="A1:I3"/>
    <mergeCell ref="B18:E25"/>
    <mergeCell ref="G18:I2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Ct</cp:lastModifiedBy>
  <cp:lastPrinted>2019-01-21T03:11:24Z</cp:lastPrinted>
  <dcterms:created xsi:type="dcterms:W3CDTF">1996-12-17T01:32:42Z</dcterms:created>
  <dcterms:modified xsi:type="dcterms:W3CDTF">2023-12-11T03:14:44Z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BB6329BF2416490BA5B5EFE3654BCEBC_13</vt:lpwstr>
  </property>
</Properties>
</file>